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teCaluwe\Downloads\"/>
    </mc:Choice>
  </mc:AlternateContent>
  <xr:revisionPtr revIDLastSave="0" documentId="8_{F322F85A-970F-4559-A85E-FAF2FF070137}" xr6:coauthVersionLast="47" xr6:coauthVersionMax="47" xr10:uidLastSave="{00000000-0000-0000-0000-000000000000}"/>
  <bookViews>
    <workbookView xWindow="-108" yWindow="-108" windowWidth="23256" windowHeight="12456" activeTab="4" xr2:uid="{4FD3ABEA-820E-4A26-AB71-BEFFE49F70FF}"/>
  </bookViews>
  <sheets>
    <sheet name="Antwerpen" sheetId="1" r:id="rId1"/>
    <sheet name="Limburg" sheetId="2" r:id="rId2"/>
    <sheet name="Oost-Vlaanderen" sheetId="3" r:id="rId3"/>
    <sheet name="Vlaams-Brabant" sheetId="4" r:id="rId4"/>
    <sheet name="West-Vlaanderen" sheetId="5" r:id="rId5"/>
  </sheets>
  <definedNames>
    <definedName name="_xlnm.Print_Area" localSheetId="0">Antwerpen!$A$1:$M$23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G5" i="2"/>
  <c r="D3" i="1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I20" i="4"/>
  <c r="G20" i="4"/>
  <c r="I17" i="4"/>
  <c r="G17" i="4"/>
  <c r="I15" i="4"/>
  <c r="G15" i="4"/>
  <c r="I19" i="4"/>
  <c r="G19" i="4"/>
  <c r="I16" i="4"/>
  <c r="G16" i="4"/>
  <c r="I14" i="4"/>
  <c r="G14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G20" i="5"/>
  <c r="I17" i="5"/>
  <c r="G17" i="5"/>
  <c r="I20" i="5"/>
  <c r="I15" i="5"/>
  <c r="G15" i="5"/>
  <c r="I16" i="5"/>
  <c r="G16" i="5"/>
  <c r="G19" i="5"/>
  <c r="I14" i="5"/>
  <c r="I19" i="5"/>
  <c r="G14" i="5"/>
  <c r="G9" i="5"/>
  <c r="I6" i="5"/>
  <c r="G4" i="5"/>
  <c r="I9" i="5"/>
  <c r="G6" i="5"/>
  <c r="I4" i="5"/>
  <c r="I8" i="5"/>
  <c r="G8" i="5"/>
  <c r="I5" i="5"/>
  <c r="G5" i="5"/>
  <c r="I3" i="5"/>
  <c r="G3" i="5"/>
  <c r="I8" i="4"/>
  <c r="G8" i="4"/>
  <c r="I9" i="4"/>
  <c r="G9" i="4"/>
  <c r="I6" i="4"/>
  <c r="G6" i="4"/>
  <c r="I5" i="4"/>
  <c r="G5" i="4"/>
  <c r="I4" i="4"/>
  <c r="G4" i="4"/>
  <c r="I3" i="4"/>
  <c r="G3" i="4"/>
  <c r="G9" i="3"/>
  <c r="I16" i="3"/>
  <c r="G16" i="3"/>
  <c r="I19" i="3"/>
  <c r="G19" i="3"/>
  <c r="I20" i="3"/>
  <c r="G20" i="3"/>
  <c r="I17" i="3"/>
  <c r="G17" i="3"/>
  <c r="I15" i="3"/>
  <c r="G15" i="3"/>
  <c r="I14" i="3"/>
  <c r="G14" i="3"/>
  <c r="G8" i="3"/>
  <c r="I8" i="3"/>
  <c r="I6" i="3"/>
  <c r="I9" i="3"/>
  <c r="G6" i="3"/>
  <c r="I5" i="3"/>
  <c r="G5" i="3"/>
  <c r="I4" i="3"/>
  <c r="G4" i="3"/>
  <c r="I3" i="3"/>
  <c r="G3" i="3"/>
  <c r="I8" i="2"/>
  <c r="G8" i="2"/>
  <c r="I9" i="2"/>
  <c r="G9" i="2"/>
  <c r="I6" i="2"/>
  <c r="G6" i="2"/>
  <c r="I5" i="2"/>
  <c r="I4" i="2"/>
  <c r="G4" i="2"/>
  <c r="I3" i="2"/>
  <c r="G3" i="2"/>
  <c r="I20" i="2"/>
  <c r="G20" i="2"/>
  <c r="I19" i="2"/>
  <c r="G19" i="2"/>
  <c r="I17" i="2"/>
  <c r="G17" i="2"/>
  <c r="I16" i="2"/>
  <c r="G16" i="2"/>
  <c r="I15" i="2"/>
  <c r="G15" i="2"/>
  <c r="I14" i="2"/>
  <c r="G14" i="2"/>
  <c r="K18" i="2"/>
  <c r="M16" i="2"/>
  <c r="M15" i="2"/>
  <c r="K20" i="3"/>
  <c r="K16" i="3"/>
  <c r="M14" i="3"/>
  <c r="K20" i="5"/>
  <c r="K16" i="5"/>
  <c r="M14" i="5"/>
  <c r="K19" i="5"/>
  <c r="K19" i="3"/>
  <c r="K20" i="2"/>
  <c r="K16" i="2"/>
  <c r="M14" i="2"/>
  <c r="M19" i="2"/>
  <c r="M17" i="2"/>
  <c r="K15" i="2"/>
  <c r="K14" i="2"/>
  <c r="M20" i="3"/>
  <c r="M18" i="3"/>
  <c r="K17" i="3"/>
  <c r="K18" i="5"/>
  <c r="M16" i="5"/>
  <c r="M15" i="5"/>
  <c r="M19" i="5"/>
  <c r="M17" i="5"/>
  <c r="K15" i="5"/>
  <c r="K14" i="5"/>
  <c r="K18" i="3"/>
  <c r="M16" i="3"/>
  <c r="M15" i="3"/>
  <c r="M20" i="2"/>
  <c r="M18" i="2"/>
  <c r="K17" i="2"/>
  <c r="K19" i="2"/>
  <c r="M19" i="3"/>
  <c r="M17" i="3"/>
  <c r="K15" i="3"/>
  <c r="K14" i="3"/>
  <c r="M20" i="5"/>
  <c r="M18" i="5"/>
  <c r="K17" i="5"/>
  <c r="M9" i="5"/>
  <c r="M7" i="5"/>
  <c r="K6" i="5"/>
  <c r="K8" i="4"/>
  <c r="M8" i="3"/>
  <c r="M6" i="3"/>
  <c r="K4" i="3"/>
  <c r="K3" i="3"/>
  <c r="K8" i="2"/>
  <c r="M8" i="5"/>
  <c r="M6" i="5"/>
  <c r="K4" i="5"/>
  <c r="K3" i="5"/>
  <c r="M9" i="4"/>
  <c r="M7" i="4"/>
  <c r="K6" i="4"/>
  <c r="K7" i="3"/>
  <c r="M5" i="3"/>
  <c r="M4" i="3"/>
  <c r="M9" i="2"/>
  <c r="M7" i="2"/>
  <c r="K6" i="2"/>
  <c r="K7" i="5"/>
  <c r="M5" i="5"/>
  <c r="M4" i="5"/>
  <c r="K9" i="4"/>
  <c r="K5" i="4"/>
  <c r="M3" i="4"/>
  <c r="M9" i="3"/>
  <c r="M7" i="3"/>
  <c r="K6" i="3"/>
  <c r="M8" i="2"/>
  <c r="M6" i="2"/>
  <c r="K4" i="2"/>
  <c r="K3" i="2"/>
  <c r="K8" i="5"/>
  <c r="K7" i="4"/>
  <c r="M5" i="4"/>
  <c r="M4" i="4"/>
  <c r="K8" i="3"/>
  <c r="K9" i="2"/>
  <c r="K5" i="2"/>
  <c r="M3" i="2"/>
  <c r="K9" i="5"/>
  <c r="K5" i="5"/>
  <c r="M3" i="5"/>
  <c r="M8" i="4"/>
  <c r="M6" i="4"/>
  <c r="K4" i="4"/>
  <c r="K3" i="4"/>
  <c r="K9" i="3"/>
  <c r="K5" i="3"/>
  <c r="M3" i="3"/>
  <c r="K7" i="2"/>
  <c r="M5" i="2"/>
  <c r="M4" i="2"/>
  <c r="E17" i="5"/>
  <c r="C15" i="5"/>
  <c r="E17" i="3"/>
  <c r="C15" i="3"/>
  <c r="C18" i="2"/>
  <c r="E16" i="2"/>
  <c r="E14" i="2"/>
  <c r="C20" i="5"/>
  <c r="E18" i="5"/>
  <c r="E15" i="5"/>
  <c r="C20" i="3"/>
  <c r="E18" i="3"/>
  <c r="E15" i="3"/>
  <c r="E17" i="2"/>
  <c r="C15" i="2"/>
  <c r="C16" i="2"/>
  <c r="C18" i="5"/>
  <c r="E16" i="5"/>
  <c r="E14" i="5"/>
  <c r="E19" i="3"/>
  <c r="C17" i="3"/>
  <c r="C14" i="3"/>
  <c r="E20" i="2"/>
  <c r="C19" i="2"/>
  <c r="E20" i="5"/>
  <c r="C19" i="5"/>
  <c r="C16" i="5"/>
  <c r="C18" i="3"/>
  <c r="E16" i="3"/>
  <c r="E14" i="3"/>
  <c r="E19" i="2"/>
  <c r="C17" i="2"/>
  <c r="C14" i="2"/>
  <c r="E19" i="5"/>
  <c r="C17" i="5"/>
  <c r="C14" i="5"/>
  <c r="E20" i="3"/>
  <c r="C19" i="3"/>
  <c r="C16" i="3"/>
  <c r="C20" i="2"/>
  <c r="E18" i="2"/>
  <c r="E15" i="2"/>
  <c r="E8" i="5"/>
  <c r="C6" i="5"/>
  <c r="C3" i="5"/>
  <c r="C9" i="4"/>
  <c r="E7" i="4"/>
  <c r="E4" i="4"/>
  <c r="E9" i="3"/>
  <c r="C8" i="3"/>
  <c r="C5" i="3"/>
  <c r="C9" i="2"/>
  <c r="E9" i="5"/>
  <c r="C8" i="5"/>
  <c r="C5" i="5"/>
  <c r="E8" i="4"/>
  <c r="C6" i="4"/>
  <c r="C3" i="4"/>
  <c r="C7" i="3"/>
  <c r="E5" i="3"/>
  <c r="E3" i="3"/>
  <c r="E8" i="2"/>
  <c r="C6" i="2"/>
  <c r="C3" i="2"/>
  <c r="C7" i="5"/>
  <c r="E5" i="5"/>
  <c r="E3" i="5"/>
  <c r="E6" i="4"/>
  <c r="C4" i="4"/>
  <c r="E8" i="3"/>
  <c r="C6" i="3"/>
  <c r="C3" i="3"/>
  <c r="E9" i="2"/>
  <c r="C8" i="2"/>
  <c r="C5" i="2"/>
  <c r="C9" i="5"/>
  <c r="E7" i="5"/>
  <c r="E4" i="5"/>
  <c r="C7" i="4"/>
  <c r="E5" i="4"/>
  <c r="E3" i="4"/>
  <c r="C9" i="3"/>
  <c r="E7" i="3"/>
  <c r="E4" i="3"/>
  <c r="E6" i="2"/>
  <c r="C4" i="2"/>
  <c r="E6" i="5"/>
  <c r="C4" i="5"/>
  <c r="E9" i="4"/>
  <c r="C8" i="4"/>
  <c r="C5" i="4"/>
  <c r="E6" i="3"/>
  <c r="C4" i="3"/>
  <c r="C7" i="2"/>
  <c r="E5" i="2"/>
  <c r="E3" i="2"/>
  <c r="L20" i="5"/>
  <c r="L19" i="5"/>
  <c r="L18" i="5"/>
  <c r="L17" i="5"/>
  <c r="L16" i="5"/>
  <c r="L15" i="5"/>
  <c r="L14" i="5"/>
  <c r="L20" i="4"/>
  <c r="L19" i="4"/>
  <c r="L18" i="4"/>
  <c r="L17" i="4"/>
  <c r="L16" i="4"/>
  <c r="L15" i="4"/>
  <c r="L14" i="4"/>
  <c r="L20" i="3"/>
  <c r="L19" i="3"/>
  <c r="L18" i="3"/>
  <c r="L17" i="3"/>
  <c r="L16" i="3"/>
  <c r="L15" i="3"/>
  <c r="L14" i="3"/>
  <c r="L20" i="2"/>
  <c r="L19" i="2"/>
  <c r="L18" i="2"/>
  <c r="L17" i="2"/>
  <c r="L16" i="2"/>
  <c r="L15" i="2"/>
  <c r="L14" i="2"/>
  <c r="H20" i="5"/>
  <c r="H19" i="5"/>
  <c r="H17" i="5"/>
  <c r="H16" i="5"/>
  <c r="H15" i="5"/>
  <c r="H14" i="5"/>
  <c r="H20" i="4"/>
  <c r="H19" i="4"/>
  <c r="H17" i="4"/>
  <c r="H16" i="4"/>
  <c r="H15" i="4"/>
  <c r="H14" i="4"/>
  <c r="H20" i="3"/>
  <c r="H19" i="3"/>
  <c r="H17" i="3"/>
  <c r="H16" i="3"/>
  <c r="H15" i="3"/>
  <c r="H14" i="3"/>
  <c r="H20" i="2"/>
  <c r="H19" i="2"/>
  <c r="H17" i="2"/>
  <c r="H16" i="2"/>
  <c r="H15" i="2"/>
  <c r="H14" i="2"/>
  <c r="D21" i="5"/>
  <c r="D20" i="5"/>
  <c r="D19" i="5"/>
  <c r="D18" i="5"/>
  <c r="D17" i="5"/>
  <c r="D16" i="5"/>
  <c r="D15" i="5"/>
  <c r="D14" i="5"/>
  <c r="D21" i="4"/>
  <c r="D20" i="4"/>
  <c r="D19" i="4"/>
  <c r="D18" i="4"/>
  <c r="D17" i="4"/>
  <c r="D16" i="4"/>
  <c r="D15" i="4"/>
  <c r="D14" i="4"/>
  <c r="D21" i="3"/>
  <c r="D20" i="3"/>
  <c r="D19" i="3"/>
  <c r="D18" i="3"/>
  <c r="D17" i="3"/>
  <c r="D16" i="3"/>
  <c r="D15" i="3"/>
  <c r="D14" i="3"/>
  <c r="L3" i="3"/>
  <c r="L4" i="3"/>
  <c r="L5" i="3"/>
  <c r="L6" i="3"/>
  <c r="L7" i="3"/>
  <c r="L8" i="3"/>
  <c r="L9" i="3"/>
  <c r="D21" i="2"/>
  <c r="D20" i="2"/>
  <c r="D19" i="2"/>
  <c r="D18" i="2"/>
  <c r="D17" i="2"/>
  <c r="D16" i="2"/>
  <c r="D15" i="2"/>
  <c r="D14" i="2"/>
  <c r="L9" i="5"/>
  <c r="L8" i="5"/>
  <c r="L7" i="5"/>
  <c r="L6" i="5"/>
  <c r="L5" i="5"/>
  <c r="L4" i="5"/>
  <c r="L3" i="5"/>
  <c r="L9" i="4"/>
  <c r="L8" i="4"/>
  <c r="L7" i="4"/>
  <c r="L6" i="4"/>
  <c r="L5" i="4"/>
  <c r="L4" i="4"/>
  <c r="L3" i="4"/>
  <c r="H9" i="5"/>
  <c r="H8" i="5"/>
  <c r="H6" i="5"/>
  <c r="H5" i="5"/>
  <c r="H4" i="5"/>
  <c r="H3" i="5"/>
  <c r="H9" i="4"/>
  <c r="H8" i="4"/>
  <c r="H6" i="4"/>
  <c r="H5" i="4"/>
  <c r="H4" i="4"/>
  <c r="H3" i="4"/>
  <c r="H9" i="3"/>
  <c r="H8" i="3"/>
  <c r="H6" i="3"/>
  <c r="H5" i="3"/>
  <c r="H4" i="3"/>
  <c r="H3" i="3"/>
  <c r="D10" i="5"/>
  <c r="D9" i="5"/>
  <c r="D8" i="5"/>
  <c r="D7" i="5"/>
  <c r="D6" i="5"/>
  <c r="D5" i="5"/>
  <c r="D4" i="5"/>
  <c r="D3" i="5"/>
  <c r="D10" i="4"/>
  <c r="D9" i="4"/>
  <c r="D8" i="4"/>
  <c r="D7" i="4"/>
  <c r="D6" i="4"/>
  <c r="D5" i="4"/>
  <c r="D4" i="4"/>
  <c r="D3" i="4"/>
  <c r="D10" i="3"/>
  <c r="D9" i="3"/>
  <c r="D8" i="3"/>
  <c r="D7" i="3"/>
  <c r="D6" i="3"/>
  <c r="D5" i="3"/>
  <c r="D4" i="3"/>
  <c r="D3" i="3"/>
  <c r="L9" i="2"/>
  <c r="L8" i="2"/>
  <c r="L7" i="2"/>
  <c r="L6" i="2"/>
  <c r="L5" i="2"/>
  <c r="L4" i="2"/>
  <c r="L3" i="2"/>
  <c r="H9" i="2"/>
  <c r="H8" i="2"/>
  <c r="H6" i="2"/>
  <c r="H5" i="2"/>
  <c r="H4" i="2"/>
  <c r="H3" i="2"/>
  <c r="D10" i="2"/>
  <c r="D9" i="2"/>
  <c r="D8" i="2"/>
  <c r="D7" i="2"/>
  <c r="D6" i="2"/>
  <c r="D5" i="2"/>
  <c r="D4" i="2"/>
  <c r="D3" i="2"/>
  <c r="I22" i="1"/>
  <c r="I21" i="1"/>
  <c r="G22" i="1"/>
  <c r="G21" i="1"/>
  <c r="I19" i="1"/>
  <c r="G19" i="1"/>
  <c r="G18" i="1"/>
  <c r="I18" i="1"/>
  <c r="I17" i="1"/>
  <c r="G17" i="1"/>
  <c r="I16" i="1"/>
  <c r="G16" i="1"/>
  <c r="M22" i="1"/>
  <c r="M20" i="1"/>
  <c r="K19" i="1"/>
  <c r="M21" i="1"/>
  <c r="M19" i="1"/>
  <c r="K17" i="1"/>
  <c r="K16" i="1"/>
  <c r="K20" i="1"/>
  <c r="M18" i="1"/>
  <c r="M17" i="1"/>
  <c r="K21" i="1"/>
  <c r="K22" i="1"/>
  <c r="K18" i="1"/>
  <c r="M16" i="1"/>
  <c r="E19" i="1"/>
  <c r="C17" i="1"/>
  <c r="C22" i="1"/>
  <c r="E20" i="1"/>
  <c r="E17" i="1"/>
  <c r="C20" i="1"/>
  <c r="E18" i="1"/>
  <c r="E16" i="1"/>
  <c r="E22" i="1"/>
  <c r="C21" i="1"/>
  <c r="C18" i="1"/>
  <c r="E21" i="1"/>
  <c r="C19" i="1"/>
  <c r="C16" i="1"/>
  <c r="K8" i="1"/>
  <c r="K7" i="1"/>
  <c r="M5" i="1"/>
  <c r="M4" i="1"/>
  <c r="M9" i="1"/>
  <c r="M7" i="1"/>
  <c r="K6" i="1"/>
  <c r="K9" i="1"/>
  <c r="K5" i="1"/>
  <c r="M3" i="1"/>
  <c r="M8" i="1"/>
  <c r="M6" i="1"/>
  <c r="K4" i="1"/>
  <c r="K3" i="1"/>
  <c r="I9" i="1"/>
  <c r="I8" i="1"/>
  <c r="G9" i="1"/>
  <c r="G8" i="1"/>
  <c r="I6" i="1"/>
  <c r="G6" i="1"/>
  <c r="I4" i="1"/>
  <c r="G4" i="1"/>
  <c r="G5" i="1"/>
  <c r="I3" i="1"/>
  <c r="G3" i="1"/>
  <c r="E9" i="1"/>
  <c r="C8" i="1"/>
  <c r="C5" i="1"/>
  <c r="C9" i="1"/>
  <c r="E7" i="1"/>
  <c r="E4" i="1"/>
  <c r="E6" i="1"/>
  <c r="C4" i="1"/>
  <c r="C7" i="1"/>
  <c r="E5" i="1"/>
  <c r="E3" i="1"/>
  <c r="I5" i="1"/>
  <c r="E8" i="1"/>
  <c r="C6" i="1"/>
  <c r="C3" i="1"/>
  <c r="D23" i="1"/>
  <c r="D10" i="1"/>
  <c r="H22" i="1"/>
  <c r="H19" i="1"/>
  <c r="H17" i="1"/>
  <c r="L22" i="1"/>
  <c r="L21" i="1"/>
  <c r="L20" i="1"/>
  <c r="L19" i="1"/>
  <c r="L18" i="1"/>
  <c r="L17" i="1"/>
  <c r="L16" i="1"/>
  <c r="H21" i="1"/>
  <c r="H18" i="1"/>
  <c r="H16" i="1"/>
  <c r="D22" i="1"/>
  <c r="D21" i="1"/>
  <c r="D20" i="1"/>
  <c r="D19" i="1"/>
  <c r="D18" i="1"/>
  <c r="D17" i="1"/>
  <c r="D16" i="1"/>
  <c r="H9" i="1"/>
  <c r="H6" i="1"/>
  <c r="H4" i="1"/>
  <c r="L9" i="1"/>
  <c r="L8" i="1"/>
  <c r="L7" i="1"/>
  <c r="L6" i="1"/>
  <c r="L5" i="1"/>
  <c r="L4" i="1"/>
  <c r="L3" i="1"/>
  <c r="H8" i="1"/>
  <c r="H5" i="1"/>
  <c r="H3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<sst xmlns="http://schemas.openxmlformats.org/spreadsheetml/2006/main" count="315" uniqueCount="83">
  <si>
    <t>TERREIN 1</t>
  </si>
  <si>
    <t>Winn.KP</t>
  </si>
  <si>
    <t>Winn.BK</t>
  </si>
  <si>
    <t>09.30</t>
  </si>
  <si>
    <t>10.45</t>
  </si>
  <si>
    <t>12.00</t>
  </si>
  <si>
    <t>13.15</t>
  </si>
  <si>
    <t>14.30</t>
  </si>
  <si>
    <t>15.45</t>
  </si>
  <si>
    <t>17.00</t>
  </si>
  <si>
    <t>18.15</t>
  </si>
  <si>
    <t>TERREIN 2</t>
  </si>
  <si>
    <t>TERREIN 3</t>
  </si>
  <si>
    <t>Winn BK</t>
  </si>
  <si>
    <t>Deelnemende Ploegen</t>
  </si>
  <si>
    <t>Beker</t>
  </si>
  <si>
    <t>Kampioen</t>
  </si>
  <si>
    <t>Antwerpen</t>
  </si>
  <si>
    <t>Limburg</t>
  </si>
  <si>
    <t>Oost-Vlaanderen</t>
  </si>
  <si>
    <t>Vlaams-Brabant</t>
  </si>
  <si>
    <t>West-Vlaanderen</t>
  </si>
  <si>
    <t>Jongens</t>
  </si>
  <si>
    <t>Meisjes</t>
  </si>
  <si>
    <t>Categorie</t>
  </si>
  <si>
    <t>Provincie</t>
  </si>
  <si>
    <t>U17</t>
  </si>
  <si>
    <t>U13</t>
  </si>
  <si>
    <t>U19</t>
  </si>
  <si>
    <t>U15</t>
  </si>
  <si>
    <t>U11</t>
  </si>
  <si>
    <t>VST Lions Groot Turnhout</t>
  </si>
  <si>
    <t>VC Greenyard Maaseik</t>
  </si>
  <si>
    <t xml:space="preserve"> Avanti Aalter</t>
  </si>
  <si>
    <t>Feniks Haacht</t>
  </si>
  <si>
    <t>Hermes Volley Oostende</t>
  </si>
  <si>
    <t>Amigos Van Pelt Sint-Antonius Zoersel</t>
  </si>
  <si>
    <t>Datavoc Tongeren</t>
  </si>
  <si>
    <t xml:space="preserve"> Damesvolley Dok Noord Gent</t>
  </si>
  <si>
    <t>Volley Opwijk</t>
  </si>
  <si>
    <t>Darta Bevo Roeselare</t>
  </si>
  <si>
    <t>VBC Zandhoven</t>
  </si>
  <si>
    <t>Roveka Stevoort</t>
  </si>
  <si>
    <t>Avanti Aalter</t>
  </si>
  <si>
    <t>Kruikenburg Ternat</t>
  </si>
  <si>
    <t>Vlamvo Vlamertinge</t>
  </si>
  <si>
    <t>Mendo Booischot</t>
  </si>
  <si>
    <t>Schovoc Beverst</t>
  </si>
  <si>
    <t>Navok Nazareth</t>
  </si>
  <si>
    <t>VCV Leefdaal Bertem</t>
  </si>
  <si>
    <t>Knack Roeselare</t>
  </si>
  <si>
    <t>Mavoc Mechelen</t>
  </si>
  <si>
    <t>Stalvoc Beverlo</t>
  </si>
  <si>
    <t>VC Belvoc Belsele</t>
  </si>
  <si>
    <t>Rembert Torhout</t>
  </si>
  <si>
    <t>OXACO BVC Antwerpen</t>
  </si>
  <si>
    <t>MAVO Dilsen-Stokkem</t>
  </si>
  <si>
    <t>Lizards Lubbeek Leuven</t>
  </si>
  <si>
    <t>Caruur Volley Gent</t>
  </si>
  <si>
    <t>Volley Haasrode Leuven</t>
  </si>
  <si>
    <t>Govok Gooik</t>
  </si>
  <si>
    <t>Jeval Alken</t>
  </si>
  <si>
    <t>Dakwerken De Vos Denderhoutem</t>
  </si>
  <si>
    <t>Zuidrand Jongens V.A.</t>
  </si>
  <si>
    <t>Volley Schepdaal</t>
  </si>
  <si>
    <t>Vamos Stekene St-Gillis-Waas</t>
  </si>
  <si>
    <t>NRG VC Geel</t>
  </si>
  <si>
    <t>VTI Hasselt</t>
  </si>
  <si>
    <t>Griffoenen Steenhuize</t>
  </si>
  <si>
    <t>Velvoc Veltem-Beisem</t>
  </si>
  <si>
    <t>Kortessem</t>
  </si>
  <si>
    <t>Damesvolley Dok Noord Gent</t>
  </si>
  <si>
    <t>Damesvolley Waregem</t>
  </si>
  <si>
    <t>Servantes Volley Noorderkempen</t>
  </si>
  <si>
    <t>Sparvoc Lanaken</t>
  </si>
  <si>
    <t>JTV Dero Zele Berlare</t>
  </si>
  <si>
    <t>VBT Machelen</t>
  </si>
  <si>
    <t>VT Marke Webis Wevelgem</t>
  </si>
  <si>
    <t>Noust Spinley Dessel</t>
  </si>
  <si>
    <t>Jaraco As</t>
  </si>
  <si>
    <t>Hebo Borsbeke-Herzele</t>
  </si>
  <si>
    <t>VKT Torhout</t>
  </si>
  <si>
    <t>Asterix Avo Beveren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</si>
</sst>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/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5" xfId="0" applyFill="1" applyBorder="1"/>
    <xf numFmtId="0" fontId="0" fillId="2" borderId="19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2" borderId="24" xfId="0" applyFill="1" applyBorder="1"/>
    <xf numFmtId="0" fontId="0" fillId="0" borderId="10" xfId="0" applyBorder="1"/>
    <xf numFmtId="0" fontId="0" fillId="0" borderId="12" xfId="0" applyBorder="1"/>
    <xf numFmtId="0" fontId="0" fillId="0" borderId="24" xfId="0" applyBorder="1"/>
    <xf numFmtId="0" fontId="13" fillId="2" borderId="24" xfId="0" applyFont="1" applyFill="1" applyBorder="1"/>
    <xf numFmtId="0" fontId="13" fillId="2" borderId="24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5" xfId="0" applyBorder="1"/>
    <xf numFmtId="0" fontId="0" fillId="2" borderId="25" xfId="0" applyFill="1" applyBorder="1"/>
    <xf numFmtId="0" fontId="0" fillId="0" borderId="26" xfId="0" applyBorder="1"/>
    <xf numFmtId="0" fontId="0" fillId="2" borderId="27" xfId="0" applyFill="1" applyBorder="1"/>
    <xf numFmtId="0" fontId="0" fillId="2" borderId="28" xfId="0" applyFill="1" applyBorder="1"/>
    <xf numFmtId="0" fontId="7" fillId="2" borderId="27" xfId="0" applyFont="1" applyFill="1" applyBorder="1"/>
    <xf numFmtId="0" fontId="7" fillId="0" borderId="2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0" fontId="0" fillId="2" borderId="0" xfId="0" applyFill="1"/>
    <xf numFmtId="0" fontId="13" fillId="2" borderId="25" xfId="0" applyFont="1" applyFill="1" applyBorder="1" applyAlignment="1">
      <alignment vertical="center"/>
    </xf>
    <xf numFmtId="0" fontId="0" fillId="2" borderId="32" xfId="0" applyFill="1" applyBorder="1"/>
    <xf numFmtId="0" fontId="7" fillId="2" borderId="0" xfId="0" applyFont="1" applyFill="1"/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E44A-8DBE-4EFF-9C00-142AAB7D84FC}">
  <sheetPr>
    <pageSetUpPr fitToPage="1"/>
  </sheetPr>
  <dimension ref="A1:S24"/>
  <sheetViews>
    <sheetView topLeftCell="G1" workbookViewId="0">
      <selection activeCell="S19" sqref="S19"/>
    </sheetView>
  </sheetViews>
  <sheetFormatPr defaultColWidth="8.88671875" defaultRowHeight="14.4" x14ac:dyDescent="0.3"/>
  <cols>
    <col min="1" max="1" width="6.88671875" style="34" customWidth="1"/>
    <col min="2" max="2" width="2.5546875" style="34" customWidth="1"/>
    <col min="3" max="3" width="25.44140625" style="34" bestFit="1" customWidth="1"/>
    <col min="4" max="4" width="8.88671875" style="34"/>
    <col min="5" max="5" width="25.44140625" style="34" bestFit="1" customWidth="1"/>
    <col min="6" max="6" width="2.5546875" style="34" customWidth="1"/>
    <col min="7" max="7" width="34.109375" style="34" bestFit="1" customWidth="1"/>
    <col min="8" max="8" width="8.88671875" style="34"/>
    <col min="9" max="9" width="21.6640625" style="34" bestFit="1" customWidth="1"/>
    <col min="10" max="10" width="2.5546875" style="34" customWidth="1"/>
    <col min="11" max="11" width="34.109375" style="34" bestFit="1" customWidth="1"/>
    <col min="12" max="12" width="8.88671875" style="34"/>
    <col min="13" max="13" width="34.109375" style="34" bestFit="1" customWidth="1"/>
    <col min="14" max="14" width="2.5546875" style="34" customWidth="1"/>
    <col min="15" max="15" width="16.6640625" style="34" bestFit="1" customWidth="1"/>
    <col min="16" max="16" width="20.33203125" style="34" bestFit="1" customWidth="1"/>
    <col min="17" max="17" width="25.33203125" style="34" bestFit="1" customWidth="1"/>
    <col min="18" max="18" width="35.88671875" style="34" bestFit="1" customWidth="1"/>
    <col min="19" max="19" width="20.6640625" style="34" bestFit="1" customWidth="1"/>
    <col min="20" max="16384" width="8.88671875" style="34"/>
  </cols>
  <sheetData>
    <row r="1" spans="1:19" ht="29.4" thickBot="1" x14ac:dyDescent="0.6">
      <c r="H1" s="35" t="s">
        <v>23</v>
      </c>
    </row>
    <row r="2" spans="1:19" ht="25.2" customHeight="1" thickBot="1" x14ac:dyDescent="0.35">
      <c r="C2" s="83" t="s">
        <v>0</v>
      </c>
      <c r="D2" s="84"/>
      <c r="E2" s="85"/>
      <c r="G2" s="83" t="s">
        <v>11</v>
      </c>
      <c r="H2" s="84"/>
      <c r="I2" s="85"/>
      <c r="K2" s="83" t="s">
        <v>12</v>
      </c>
      <c r="L2" s="84"/>
      <c r="M2" s="85"/>
      <c r="O2" s="69" t="s">
        <v>24</v>
      </c>
      <c r="P2" s="79" t="s">
        <v>14</v>
      </c>
      <c r="Q2" s="79"/>
      <c r="R2" s="79"/>
      <c r="S2" s="80"/>
    </row>
    <row r="3" spans="1:19" ht="25.2" customHeight="1" thickBot="1" x14ac:dyDescent="0.35">
      <c r="A3" s="48" t="s">
        <v>3</v>
      </c>
      <c r="C3" s="36" t="str">
        <f>$S$5</f>
        <v>VBC Zandhoven</v>
      </c>
      <c r="D3" s="43" t="str">
        <f>_xlfn.CONCAT("KM",$O$3)</f>
        <v>KMU13</v>
      </c>
      <c r="E3" s="37" t="str">
        <f>$S$7</f>
        <v>Avanti Aalter</v>
      </c>
      <c r="G3" s="36" t="str">
        <f>S8</f>
        <v>Kruikenburg Ternat</v>
      </c>
      <c r="H3" s="43" t="str">
        <f>_xlfn.CONCAT("KM",$O$3)</f>
        <v>KMU13</v>
      </c>
      <c r="I3" s="37" t="str">
        <f>S6</f>
        <v>Roveka Stevoort</v>
      </c>
      <c r="K3" s="36" t="str">
        <f>$R$6</f>
        <v>Datavoc Tongeren</v>
      </c>
      <c r="L3" s="43" t="str">
        <f t="shared" ref="L3:L9" si="0">_xlfn.CONCAT("BM",$O$3)</f>
        <v>BMU13</v>
      </c>
      <c r="M3" s="38" t="str">
        <f>$R$8</f>
        <v>Volley Opwijk</v>
      </c>
      <c r="O3" s="70" t="s">
        <v>27</v>
      </c>
      <c r="P3" s="81" t="s">
        <v>22</v>
      </c>
      <c r="Q3" s="81"/>
      <c r="R3" s="81" t="s">
        <v>23</v>
      </c>
      <c r="S3" s="82"/>
    </row>
    <row r="4" spans="1:19" ht="25.2" customHeight="1" thickBot="1" x14ac:dyDescent="0.35">
      <c r="A4" s="42" t="s">
        <v>4</v>
      </c>
      <c r="C4" s="36" t="str">
        <f>$S$8</f>
        <v>Kruikenburg Ternat</v>
      </c>
      <c r="D4" s="43" t="str">
        <f t="shared" ref="D4:D9" si="1">_xlfn.CONCAT("KM",$O$3)</f>
        <v>KMU13</v>
      </c>
      <c r="E4" s="37" t="str">
        <f>$S$9</f>
        <v>Vlamvo Vlamertinge</v>
      </c>
      <c r="G4" s="36" t="str">
        <f>R5</f>
        <v>Amigos Van Pelt Sint-Antonius Zoersel</v>
      </c>
      <c r="H4" s="43" t="str">
        <f>_xlfn.CONCAT("BM",$O$3)</f>
        <v>BMU13</v>
      </c>
      <c r="I4" s="37" t="str">
        <f>R9</f>
        <v>Darta Bevo Roeselare</v>
      </c>
      <c r="K4" s="36" t="str">
        <f>$R$6</f>
        <v>Datavoc Tongeren</v>
      </c>
      <c r="L4" s="51" t="str">
        <f t="shared" si="0"/>
        <v>BMU13</v>
      </c>
      <c r="M4" s="39" t="str">
        <f>$R$7</f>
        <v xml:space="preserve"> Damesvolley Dok Noord Gent</v>
      </c>
      <c r="O4" s="72" t="s">
        <v>25</v>
      </c>
      <c r="P4" s="68" t="s">
        <v>15</v>
      </c>
      <c r="Q4" s="68" t="s">
        <v>16</v>
      </c>
      <c r="R4" s="68" t="s">
        <v>15</v>
      </c>
      <c r="S4" s="71" t="s">
        <v>16</v>
      </c>
    </row>
    <row r="5" spans="1:19" ht="25.2" customHeight="1" thickBot="1" x14ac:dyDescent="0.35">
      <c r="A5" s="42" t="s">
        <v>5</v>
      </c>
      <c r="C5" s="36" t="str">
        <f>$S$6</f>
        <v>Roveka Stevoort</v>
      </c>
      <c r="D5" s="43" t="str">
        <f t="shared" si="1"/>
        <v>KMU13</v>
      </c>
      <c r="E5" s="37" t="str">
        <f>$S$7</f>
        <v>Avanti Aalter</v>
      </c>
      <c r="G5" s="36" t="str">
        <f>S9</f>
        <v>Vlamvo Vlamertinge</v>
      </c>
      <c r="H5" s="43" t="str">
        <f>_xlfn.CONCAT("KM",$O$3)</f>
        <v>KMU13</v>
      </c>
      <c r="I5" s="36" t="str">
        <f>$S$5</f>
        <v>VBC Zandhoven</v>
      </c>
      <c r="K5" s="36" t="str">
        <f>$R$8</f>
        <v>Volley Opwijk</v>
      </c>
      <c r="L5" s="43" t="str">
        <f t="shared" si="0"/>
        <v>BMU13</v>
      </c>
      <c r="M5" s="37" t="str">
        <f>$R$7</f>
        <v xml:space="preserve"> Damesvolley Dok Noord Gent</v>
      </c>
      <c r="O5" s="58" t="s">
        <v>17</v>
      </c>
      <c r="P5" s="52" t="s">
        <v>51</v>
      </c>
      <c r="Q5" s="52" t="s">
        <v>46</v>
      </c>
      <c r="R5" s="52" t="s">
        <v>36</v>
      </c>
      <c r="S5" s="63" t="s">
        <v>41</v>
      </c>
    </row>
    <row r="6" spans="1:19" ht="25.2" customHeight="1" thickBot="1" x14ac:dyDescent="0.35">
      <c r="A6" s="42" t="s">
        <v>6</v>
      </c>
      <c r="C6" s="36" t="str">
        <f>$S$5</f>
        <v>VBC Zandhoven</v>
      </c>
      <c r="D6" s="43" t="str">
        <f t="shared" si="1"/>
        <v>KMU13</v>
      </c>
      <c r="E6" s="37" t="str">
        <f>$S$8</f>
        <v>Kruikenburg Ternat</v>
      </c>
      <c r="G6" s="36" t="str">
        <f>R9</f>
        <v>Darta Bevo Roeselare</v>
      </c>
      <c r="H6" s="43" t="str">
        <f>_xlfn.CONCAT("BM",$O$3)</f>
        <v>BMU13</v>
      </c>
      <c r="I6" s="37" t="str">
        <f>R8</f>
        <v>Volley Opwijk</v>
      </c>
      <c r="K6" s="36" t="str">
        <f>$R$5</f>
        <v>Amigos Van Pelt Sint-Antonius Zoersel</v>
      </c>
      <c r="L6" s="43" t="str">
        <f t="shared" si="0"/>
        <v>BMU13</v>
      </c>
      <c r="M6" s="37" t="str">
        <f>$R$6</f>
        <v>Datavoc Tongeren</v>
      </c>
      <c r="O6" s="58" t="s">
        <v>18</v>
      </c>
      <c r="P6" s="52" t="s">
        <v>52</v>
      </c>
      <c r="Q6" s="57" t="s">
        <v>47</v>
      </c>
      <c r="R6" s="52" t="s">
        <v>37</v>
      </c>
      <c r="S6" s="63" t="s">
        <v>42</v>
      </c>
    </row>
    <row r="7" spans="1:19" ht="25.2" customHeight="1" thickBot="1" x14ac:dyDescent="0.35">
      <c r="A7" s="42" t="s">
        <v>7</v>
      </c>
      <c r="C7" s="36" t="str">
        <f>$S$7</f>
        <v>Avanti Aalter</v>
      </c>
      <c r="D7" s="43" t="str">
        <f t="shared" si="1"/>
        <v>KMU13</v>
      </c>
      <c r="E7" s="37" t="str">
        <f>$S$9</f>
        <v>Vlamvo Vlamertinge</v>
      </c>
      <c r="G7" s="40"/>
      <c r="H7" s="50"/>
      <c r="I7" s="41"/>
      <c r="K7" s="36" t="str">
        <f>$R$7</f>
        <v xml:space="preserve"> Damesvolley Dok Noord Gent</v>
      </c>
      <c r="L7" s="43" t="str">
        <f t="shared" si="0"/>
        <v>BMU13</v>
      </c>
      <c r="M7" s="37" t="str">
        <f>$R$5</f>
        <v>Amigos Van Pelt Sint-Antonius Zoersel</v>
      </c>
      <c r="O7" s="58" t="s">
        <v>19</v>
      </c>
      <c r="P7" s="52" t="s">
        <v>53</v>
      </c>
      <c r="Q7" s="52" t="s">
        <v>48</v>
      </c>
      <c r="R7" s="52" t="s">
        <v>38</v>
      </c>
      <c r="S7" s="63" t="s">
        <v>43</v>
      </c>
    </row>
    <row r="8" spans="1:19" ht="25.2" customHeight="1" thickBot="1" x14ac:dyDescent="0.35">
      <c r="A8" s="42" t="s">
        <v>8</v>
      </c>
      <c r="C8" s="36" t="str">
        <f>$S$6</f>
        <v>Roveka Stevoort</v>
      </c>
      <c r="D8" s="43" t="str">
        <f t="shared" si="1"/>
        <v>KMU13</v>
      </c>
      <c r="E8" s="36" t="str">
        <f>$S$5</f>
        <v>VBC Zandhoven</v>
      </c>
      <c r="G8" s="36" t="str">
        <f>S7</f>
        <v>Avanti Aalter</v>
      </c>
      <c r="H8" s="43" t="str">
        <f>_xlfn.CONCAT("KM",$O$3)</f>
        <v>KMU13</v>
      </c>
      <c r="I8" s="37" t="str">
        <f>S8</f>
        <v>Kruikenburg Ternat</v>
      </c>
      <c r="K8" s="36" t="str">
        <f>$R$9</f>
        <v>Darta Bevo Roeselare</v>
      </c>
      <c r="L8" s="43" t="str">
        <f t="shared" si="0"/>
        <v>BMU13</v>
      </c>
      <c r="M8" s="37" t="str">
        <f>$R$6</f>
        <v>Datavoc Tongeren</v>
      </c>
      <c r="O8" s="58" t="s">
        <v>20</v>
      </c>
      <c r="P8" s="52" t="s">
        <v>44</v>
      </c>
      <c r="Q8" s="52" t="s">
        <v>49</v>
      </c>
      <c r="R8" s="52" t="s">
        <v>39</v>
      </c>
      <c r="S8" s="63" t="s">
        <v>44</v>
      </c>
    </row>
    <row r="9" spans="1:19" ht="25.2" customHeight="1" thickBot="1" x14ac:dyDescent="0.35">
      <c r="A9" s="42" t="s">
        <v>9</v>
      </c>
      <c r="C9" s="36" t="str">
        <f>$S$9</f>
        <v>Vlamvo Vlamertinge</v>
      </c>
      <c r="D9" s="43" t="str">
        <f t="shared" si="1"/>
        <v>KMU13</v>
      </c>
      <c r="E9" s="37" t="str">
        <f>$S$6</f>
        <v>Roveka Stevoort</v>
      </c>
      <c r="G9" s="36" t="str">
        <f>R7</f>
        <v xml:space="preserve"> Damesvolley Dok Noord Gent</v>
      </c>
      <c r="H9" s="43" t="str">
        <f>_xlfn.CONCAT("BM",$O$3)</f>
        <v>BMU13</v>
      </c>
      <c r="I9" s="37" t="str">
        <f>R9</f>
        <v>Darta Bevo Roeselare</v>
      </c>
      <c r="K9" s="36" t="str">
        <f>$R$8</f>
        <v>Volley Opwijk</v>
      </c>
      <c r="L9" s="43" t="str">
        <f t="shared" si="0"/>
        <v>BMU13</v>
      </c>
      <c r="M9" s="37" t="str">
        <f>$R$5</f>
        <v>Amigos Van Pelt Sint-Antonius Zoersel</v>
      </c>
      <c r="O9" s="59" t="s">
        <v>21</v>
      </c>
      <c r="P9" s="65" t="s">
        <v>54</v>
      </c>
      <c r="Q9" s="65" t="s">
        <v>50</v>
      </c>
      <c r="R9" s="65" t="s">
        <v>40</v>
      </c>
      <c r="S9" s="66" t="s">
        <v>45</v>
      </c>
    </row>
    <row r="10" spans="1:19" ht="25.2" customHeight="1" thickBot="1" x14ac:dyDescent="0.35">
      <c r="A10" s="42" t="s">
        <v>10</v>
      </c>
      <c r="C10" s="42" t="s">
        <v>1</v>
      </c>
      <c r="D10" s="43" t="str">
        <f>_xlfn.CONCAT("M",$O$3)</f>
        <v>MU13</v>
      </c>
      <c r="E10" s="43" t="s">
        <v>2</v>
      </c>
      <c r="G10" s="44"/>
      <c r="H10" s="45"/>
      <c r="I10" s="45"/>
      <c r="K10" s="44"/>
      <c r="L10" s="45"/>
      <c r="M10" s="45"/>
    </row>
    <row r="11" spans="1:19" ht="19.95" customHeight="1" x14ac:dyDescent="0.3">
      <c r="A11" s="46"/>
      <c r="C11" s="46"/>
      <c r="D11" s="46"/>
      <c r="E11" s="46"/>
      <c r="G11" s="47"/>
      <c r="H11" s="47"/>
      <c r="I11" s="47"/>
      <c r="K11" s="47"/>
      <c r="L11" s="47"/>
      <c r="M11" s="47"/>
    </row>
    <row r="12" spans="1:19" ht="19.95" customHeight="1" x14ac:dyDescent="0.3">
      <c r="A12" s="46"/>
      <c r="C12" s="46"/>
      <c r="D12" s="46"/>
      <c r="E12" s="46"/>
      <c r="G12" s="47"/>
      <c r="H12" s="47"/>
      <c r="I12" s="47"/>
      <c r="K12" s="47"/>
      <c r="L12" s="47"/>
      <c r="M12" s="47"/>
    </row>
    <row r="13" spans="1:19" ht="19.95" customHeight="1" x14ac:dyDescent="0.3"/>
    <row r="14" spans="1:19" ht="29.4" thickBot="1" x14ac:dyDescent="0.6">
      <c r="H14" s="35" t="s">
        <v>22</v>
      </c>
    </row>
    <row r="15" spans="1:19" ht="25.2" customHeight="1" thickBot="1" x14ac:dyDescent="0.35">
      <c r="C15" s="83" t="s">
        <v>0</v>
      </c>
      <c r="D15" s="84"/>
      <c r="E15" s="85"/>
      <c r="G15" s="83" t="s">
        <v>11</v>
      </c>
      <c r="H15" s="84"/>
      <c r="I15" s="85"/>
      <c r="K15" s="83" t="s">
        <v>12</v>
      </c>
      <c r="L15" s="84"/>
      <c r="M15" s="85"/>
      <c r="O15" s="49"/>
    </row>
    <row r="16" spans="1:19" ht="25.2" customHeight="1" thickBot="1" x14ac:dyDescent="0.35">
      <c r="A16" s="48" t="s">
        <v>3</v>
      </c>
      <c r="C16" s="36" t="str">
        <f>$Q$5</f>
        <v>Mendo Booischot</v>
      </c>
      <c r="D16" s="43" t="str">
        <f t="shared" ref="D16:D22" si="2">_xlfn.CONCAT("KJ",$O$3)</f>
        <v>KJU13</v>
      </c>
      <c r="E16" s="37" t="str">
        <f>$Q$7</f>
        <v>Navok Nazareth</v>
      </c>
      <c r="G16" s="36" t="str">
        <f>$Q$8</f>
        <v>VCV Leefdaal Bertem</v>
      </c>
      <c r="H16" s="43" t="str">
        <f>_xlfn.CONCAT("KJ",$O$3)</f>
        <v>KJU13</v>
      </c>
      <c r="I16" s="36" t="str">
        <f>$Q$6</f>
        <v>Schovoc Beverst</v>
      </c>
      <c r="K16" s="36" t="str">
        <f>$P$6</f>
        <v>Stalvoc Beverlo</v>
      </c>
      <c r="L16" s="43" t="str">
        <f t="shared" ref="L16:L22" si="3">_xlfn.CONCAT("BJ",$O$3)</f>
        <v>BJU13</v>
      </c>
      <c r="M16" s="37" t="str">
        <f>$P$8</f>
        <v>Kruikenburg Ternat</v>
      </c>
    </row>
    <row r="17" spans="1:13" ht="25.2" customHeight="1" thickBot="1" x14ac:dyDescent="0.35">
      <c r="A17" s="42" t="s">
        <v>4</v>
      </c>
      <c r="C17" s="36" t="str">
        <f>$Q$8</f>
        <v>VCV Leefdaal Bertem</v>
      </c>
      <c r="D17" s="43" t="str">
        <f t="shared" si="2"/>
        <v>KJU13</v>
      </c>
      <c r="E17" s="37" t="str">
        <f>$Q$9</f>
        <v>Knack Roeselare</v>
      </c>
      <c r="G17" s="36" t="str">
        <f>$P$5</f>
        <v>Mavoc Mechelen</v>
      </c>
      <c r="H17" s="43" t="str">
        <f>_xlfn.CONCAT("BJ",$O$3)</f>
        <v>BJU13</v>
      </c>
      <c r="I17" s="36" t="str">
        <f>$P$9</f>
        <v>Rembert Torhout</v>
      </c>
      <c r="K17" s="36" t="str">
        <f>$P$6</f>
        <v>Stalvoc Beverlo</v>
      </c>
      <c r="L17" s="43" t="str">
        <f t="shared" si="3"/>
        <v>BJU13</v>
      </c>
      <c r="M17" s="37" t="str">
        <f>$P$7</f>
        <v>VC Belvoc Belsele</v>
      </c>
    </row>
    <row r="18" spans="1:13" ht="25.2" customHeight="1" thickBot="1" x14ac:dyDescent="0.35">
      <c r="A18" s="42" t="s">
        <v>5</v>
      </c>
      <c r="C18" s="36" t="str">
        <f>$Q$6</f>
        <v>Schovoc Beverst</v>
      </c>
      <c r="D18" s="43" t="str">
        <f t="shared" si="2"/>
        <v>KJU13</v>
      </c>
      <c r="E18" s="37" t="str">
        <f>$Q$7</f>
        <v>Navok Nazareth</v>
      </c>
      <c r="G18" s="36" t="str">
        <f>$Q$9</f>
        <v>Knack Roeselare</v>
      </c>
      <c r="H18" s="43" t="str">
        <f>_xlfn.CONCAT("KJ",$O$3)</f>
        <v>KJU13</v>
      </c>
      <c r="I18" s="36" t="str">
        <f>$Q$5</f>
        <v>Mendo Booischot</v>
      </c>
      <c r="K18" s="36" t="str">
        <f>$P$8</f>
        <v>Kruikenburg Ternat</v>
      </c>
      <c r="L18" s="43" t="str">
        <f t="shared" si="3"/>
        <v>BJU13</v>
      </c>
      <c r="M18" s="37" t="str">
        <f>$P$7</f>
        <v>VC Belvoc Belsele</v>
      </c>
    </row>
    <row r="19" spans="1:13" ht="25.2" customHeight="1" thickBot="1" x14ac:dyDescent="0.35">
      <c r="A19" s="42" t="s">
        <v>6</v>
      </c>
      <c r="C19" s="36" t="str">
        <f>$Q$5</f>
        <v>Mendo Booischot</v>
      </c>
      <c r="D19" s="43" t="str">
        <f t="shared" si="2"/>
        <v>KJU13</v>
      </c>
      <c r="E19" s="37" t="str">
        <f>$Q$8</f>
        <v>VCV Leefdaal Bertem</v>
      </c>
      <c r="G19" s="36" t="str">
        <f>$P$9</f>
        <v>Rembert Torhout</v>
      </c>
      <c r="H19" s="43" t="str">
        <f>_xlfn.CONCAT("BJ",$O$3)</f>
        <v>BJU13</v>
      </c>
      <c r="I19" s="37" t="str">
        <f>$P$8</f>
        <v>Kruikenburg Ternat</v>
      </c>
      <c r="K19" s="36" t="str">
        <f>$P$5</f>
        <v>Mavoc Mechelen</v>
      </c>
      <c r="L19" s="43" t="str">
        <f t="shared" si="3"/>
        <v>BJU13</v>
      </c>
      <c r="M19" s="37" t="str">
        <f>$P$6</f>
        <v>Stalvoc Beverlo</v>
      </c>
    </row>
    <row r="20" spans="1:13" ht="25.2" customHeight="1" thickBot="1" x14ac:dyDescent="0.35">
      <c r="A20" s="42" t="s">
        <v>7</v>
      </c>
      <c r="C20" s="36" t="str">
        <f>$Q$7</f>
        <v>Navok Nazareth</v>
      </c>
      <c r="D20" s="43" t="str">
        <f t="shared" si="2"/>
        <v>KJU13</v>
      </c>
      <c r="E20" s="37" t="str">
        <f>$Q$9</f>
        <v>Knack Roeselare</v>
      </c>
      <c r="G20" s="40"/>
      <c r="H20" s="50"/>
      <c r="I20" s="41"/>
      <c r="K20" s="36" t="str">
        <f>$P$7</f>
        <v>VC Belvoc Belsele</v>
      </c>
      <c r="L20" s="43" t="str">
        <f t="shared" si="3"/>
        <v>BJU13</v>
      </c>
      <c r="M20" s="37" t="str">
        <f>$P$5</f>
        <v>Mavoc Mechelen</v>
      </c>
    </row>
    <row r="21" spans="1:13" ht="25.2" customHeight="1" thickBot="1" x14ac:dyDescent="0.35">
      <c r="A21" s="42" t="s">
        <v>8</v>
      </c>
      <c r="C21" s="36" t="str">
        <f>$Q$6</f>
        <v>Schovoc Beverst</v>
      </c>
      <c r="D21" s="43" t="str">
        <f t="shared" si="2"/>
        <v>KJU13</v>
      </c>
      <c r="E21" s="37" t="str">
        <f>$Q$5</f>
        <v>Mendo Booischot</v>
      </c>
      <c r="G21" s="36" t="str">
        <f>$Q$7</f>
        <v>Navok Nazareth</v>
      </c>
      <c r="H21" s="43" t="str">
        <f>_xlfn.CONCAT("KJ",$O$3)</f>
        <v>KJU13</v>
      </c>
      <c r="I21" s="37" t="str">
        <f>$Q$8</f>
        <v>VCV Leefdaal Bertem</v>
      </c>
      <c r="K21" s="36" t="str">
        <f>$P$9</f>
        <v>Rembert Torhout</v>
      </c>
      <c r="L21" s="43" t="str">
        <f t="shared" si="3"/>
        <v>BJU13</v>
      </c>
      <c r="M21" s="37" t="str">
        <f>$P$6</f>
        <v>Stalvoc Beverlo</v>
      </c>
    </row>
    <row r="22" spans="1:13" ht="25.2" customHeight="1" thickBot="1" x14ac:dyDescent="0.35">
      <c r="A22" s="42" t="s">
        <v>9</v>
      </c>
      <c r="C22" s="36" t="str">
        <f>$Q$9</f>
        <v>Knack Roeselare</v>
      </c>
      <c r="D22" s="43" t="str">
        <f t="shared" si="2"/>
        <v>KJU13</v>
      </c>
      <c r="E22" s="37" t="str">
        <f>$Q$6</f>
        <v>Schovoc Beverst</v>
      </c>
      <c r="G22" s="36" t="str">
        <f>$P$7</f>
        <v>VC Belvoc Belsele</v>
      </c>
      <c r="H22" s="43" t="str">
        <f>_xlfn.CONCAT("BJ",$O$3)</f>
        <v>BJU13</v>
      </c>
      <c r="I22" s="36" t="str">
        <f>$P$9</f>
        <v>Rembert Torhout</v>
      </c>
      <c r="K22" s="36" t="str">
        <f>$P$8</f>
        <v>Kruikenburg Ternat</v>
      </c>
      <c r="L22" s="43" t="str">
        <f t="shared" si="3"/>
        <v>BJU13</v>
      </c>
      <c r="M22" s="37" t="str">
        <f>$P$5</f>
        <v>Mavoc Mechelen</v>
      </c>
    </row>
    <row r="23" spans="1:13" ht="25.2" customHeight="1" thickBot="1" x14ac:dyDescent="0.35">
      <c r="A23" s="42" t="s">
        <v>10</v>
      </c>
      <c r="C23" s="42" t="s">
        <v>1</v>
      </c>
      <c r="D23" s="43" t="str">
        <f>_xlfn.CONCAT("J",$O$3)</f>
        <v>JU13</v>
      </c>
      <c r="E23" s="43" t="s">
        <v>2</v>
      </c>
      <c r="G23" s="44"/>
      <c r="H23" s="45"/>
      <c r="I23" s="45"/>
      <c r="K23" s="44"/>
      <c r="L23" s="45"/>
      <c r="M23" s="45"/>
    </row>
    <row r="24" spans="1:13" ht="25.2" customHeight="1" x14ac:dyDescent="0.3"/>
  </sheetData>
  <mergeCells count="9">
    <mergeCell ref="P2:S2"/>
    <mergeCell ref="P3:Q3"/>
    <mergeCell ref="R3:S3"/>
    <mergeCell ref="K15:M15"/>
    <mergeCell ref="C2:E2"/>
    <mergeCell ref="G2:I2"/>
    <mergeCell ref="K2:M2"/>
    <mergeCell ref="C15:E15"/>
    <mergeCell ref="G15:I15"/>
  </mergeCells>
  <pageMargins left="0.31496062992125984" right="0.31496062992125984" top="0.74803149606299213" bottom="0.74803149606299213" header="0.31496062992125984" footer="0.31496062992125984"/>
  <pageSetup paperSize="9" scale="74" orientation="landscape" r:id="rId1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3BF0-8438-497C-9E0A-CB86B5D3D94D}">
  <dimension ref="A1:S21"/>
  <sheetViews>
    <sheetView topLeftCell="E1" workbookViewId="0">
      <selection activeCell="P36" sqref="P36"/>
    </sheetView>
  </sheetViews>
  <sheetFormatPr defaultColWidth="8.88671875" defaultRowHeight="14.4" x14ac:dyDescent="0.3"/>
  <cols>
    <col min="2" max="2" width="2.5546875" customWidth="1"/>
    <col min="3" max="3" width="34.109375" style="1" bestFit="1" customWidth="1"/>
    <col min="4" max="4" width="7.33203125" style="1" bestFit="1" customWidth="1"/>
    <col min="5" max="5" width="34.109375" style="1" bestFit="1" customWidth="1"/>
    <col min="6" max="6" width="2.5546875" style="1" customWidth="1"/>
    <col min="7" max="7" width="34.109375" style="1" bestFit="1" customWidth="1"/>
    <col min="8" max="8" width="7.6640625" style="1" bestFit="1" customWidth="1"/>
    <col min="9" max="9" width="27.44140625" style="1" bestFit="1" customWidth="1"/>
    <col min="10" max="10" width="2.5546875" style="1" customWidth="1"/>
    <col min="11" max="11" width="26.44140625" style="1" bestFit="1" customWidth="1"/>
    <col min="12" max="12" width="7.33203125" style="1" bestFit="1" customWidth="1"/>
    <col min="13" max="13" width="26.44140625" style="1" bestFit="1" customWidth="1"/>
    <col min="15" max="15" width="16.6640625" bestFit="1" customWidth="1"/>
    <col min="16" max="16" width="22.6640625" bestFit="1" customWidth="1"/>
    <col min="17" max="18" width="28" bestFit="1" customWidth="1"/>
    <col min="19" max="19" width="35.88671875" bestFit="1" customWidth="1"/>
  </cols>
  <sheetData>
    <row r="1" spans="1:19" ht="15" thickBot="1" x14ac:dyDescent="0.35">
      <c r="H1" s="18" t="s">
        <v>23</v>
      </c>
    </row>
    <row r="2" spans="1:19" ht="15" thickBot="1" x14ac:dyDescent="0.35">
      <c r="C2" s="89" t="s">
        <v>0</v>
      </c>
      <c r="D2" s="90"/>
      <c r="E2" s="91"/>
      <c r="G2" s="89" t="s">
        <v>11</v>
      </c>
      <c r="H2" s="90"/>
      <c r="I2" s="91"/>
      <c r="K2" s="89" t="s">
        <v>12</v>
      </c>
      <c r="L2" s="90"/>
      <c r="M2" s="91"/>
      <c r="O2" s="4" t="s">
        <v>24</v>
      </c>
      <c r="P2" s="86" t="s">
        <v>14</v>
      </c>
      <c r="Q2" s="86"/>
      <c r="R2" s="86"/>
      <c r="S2" s="87"/>
    </row>
    <row r="3" spans="1:19" ht="15" thickBot="1" x14ac:dyDescent="0.35">
      <c r="A3" s="5" t="s">
        <v>3</v>
      </c>
      <c r="C3" s="2" t="str">
        <f>$S$8</f>
        <v>Volley Haasrode Leuven</v>
      </c>
      <c r="D3" s="3" t="str">
        <f t="shared" ref="D3:D9" si="0">_xlfn.CONCAT("KM",$O$3)</f>
        <v>KMU19</v>
      </c>
      <c r="E3" s="3" t="str">
        <f>$S$5</f>
        <v>Amigos Van Pelt Sint-Antonius Zoersel</v>
      </c>
      <c r="G3" s="7" t="str">
        <f>$S$6</f>
        <v>Jeval Alken</v>
      </c>
      <c r="H3" s="3" t="str">
        <f>_xlfn.CONCAT("KM",$O$3)</f>
        <v>KMU19</v>
      </c>
      <c r="I3" s="3" t="str">
        <f>$S$7</f>
        <v>Vamos Stekene St-Gillis-Waas</v>
      </c>
      <c r="K3" s="2" t="str">
        <f>$R$7</f>
        <v xml:space="preserve"> Damesvolley Dok Noord Gent</v>
      </c>
      <c r="L3" s="3" t="str">
        <f t="shared" ref="L3:L9" si="1">_xlfn.CONCAT("BM",$O$3)</f>
        <v>BMU19</v>
      </c>
      <c r="M3" s="9" t="str">
        <f>$R$6</f>
        <v>Stalvoc Beverlo</v>
      </c>
      <c r="O3" s="32" t="s">
        <v>28</v>
      </c>
      <c r="P3" s="86" t="s">
        <v>22</v>
      </c>
      <c r="Q3" s="87"/>
      <c r="R3" s="88" t="s">
        <v>23</v>
      </c>
      <c r="S3" s="87"/>
    </row>
    <row r="4" spans="1:19" ht="15" thickBot="1" x14ac:dyDescent="0.35">
      <c r="A4" s="8" t="s">
        <v>4</v>
      </c>
      <c r="C4" s="2" t="str">
        <f>$S$6</f>
        <v>Jeval Alken</v>
      </c>
      <c r="D4" s="3" t="str">
        <f t="shared" si="0"/>
        <v>KMU19</v>
      </c>
      <c r="E4" s="3"/>
      <c r="G4" s="15" t="str">
        <f>$R$8</f>
        <v>Govok Gooik</v>
      </c>
      <c r="H4" s="3" t="str">
        <f>_xlfn.CONCAT("BM",$O$3)</f>
        <v>BMU19</v>
      </c>
      <c r="I4" s="2" t="str">
        <f>$R$9</f>
        <v>Darta Bevo Roeselare</v>
      </c>
      <c r="K4" s="2" t="str">
        <f>$R$7</f>
        <v xml:space="preserve"> Damesvolley Dok Noord Gent</v>
      </c>
      <c r="L4" s="19" t="str">
        <f t="shared" si="1"/>
        <v>BMU19</v>
      </c>
      <c r="M4" s="15" t="str">
        <f>$R$5</f>
        <v>VBC Zandhoven</v>
      </c>
      <c r="O4" s="53" t="s">
        <v>25</v>
      </c>
      <c r="P4" s="53" t="s">
        <v>15</v>
      </c>
      <c r="Q4" s="54" t="s">
        <v>16</v>
      </c>
      <c r="R4" s="53" t="s">
        <v>15</v>
      </c>
      <c r="S4" s="54" t="s">
        <v>16</v>
      </c>
    </row>
    <row r="5" spans="1:19" ht="15" thickBot="1" x14ac:dyDescent="0.35">
      <c r="A5" s="8" t="s">
        <v>5</v>
      </c>
      <c r="C5" s="2" t="str">
        <f>$S$7</f>
        <v>Vamos Stekene St-Gillis-Waas</v>
      </c>
      <c r="D5" s="3" t="str">
        <f t="shared" si="0"/>
        <v>KMU19</v>
      </c>
      <c r="E5" s="3" t="str">
        <f>$S$5</f>
        <v>Amigos Van Pelt Sint-Antonius Zoersel</v>
      </c>
      <c r="G5" s="2" t="str">
        <f>$S$9</f>
        <v>VKT Torhout</v>
      </c>
      <c r="H5" s="3" t="str">
        <f>_xlfn.CONCAT("KM",$O$3)</f>
        <v>KMU19</v>
      </c>
      <c r="I5" s="3" t="str">
        <f>$S$8</f>
        <v>Volley Haasrode Leuven</v>
      </c>
      <c r="K5" s="2" t="str">
        <f>$R$6</f>
        <v>Stalvoc Beverlo</v>
      </c>
      <c r="L5" s="3" t="str">
        <f t="shared" si="1"/>
        <v>BMU19</v>
      </c>
      <c r="M5" s="3" t="str">
        <f>$R$5</f>
        <v>VBC Zandhoven</v>
      </c>
      <c r="O5" s="61" t="s">
        <v>17</v>
      </c>
      <c r="P5" s="52" t="s">
        <v>46</v>
      </c>
      <c r="Q5" s="52" t="s">
        <v>55</v>
      </c>
      <c r="R5" s="52" t="s">
        <v>41</v>
      </c>
      <c r="S5" s="63" t="s">
        <v>36</v>
      </c>
    </row>
    <row r="6" spans="1:19" ht="15" thickBot="1" x14ac:dyDescent="0.35">
      <c r="A6" s="8" t="s">
        <v>6</v>
      </c>
      <c r="C6" s="2" t="str">
        <f>$S$8</f>
        <v>Volley Haasrode Leuven</v>
      </c>
      <c r="D6" s="3" t="str">
        <f t="shared" si="0"/>
        <v>KMU19</v>
      </c>
      <c r="E6" s="3" t="str">
        <f>$S$6</f>
        <v>Jeval Alken</v>
      </c>
      <c r="G6" s="2" t="str">
        <f>$R$9</f>
        <v>Darta Bevo Roeselare</v>
      </c>
      <c r="H6" s="3" t="str">
        <f>_xlfn.CONCAT("BM",$O$3)</f>
        <v>BMU19</v>
      </c>
      <c r="I6" s="3" t="str">
        <f>$R$6</f>
        <v>Stalvoc Beverlo</v>
      </c>
      <c r="K6" s="2" t="str">
        <f>$R$8</f>
        <v>Govok Gooik</v>
      </c>
      <c r="L6" s="3" t="str">
        <f t="shared" si="1"/>
        <v>BMU19</v>
      </c>
      <c r="M6" s="3" t="str">
        <f>$R$7</f>
        <v xml:space="preserve"> Damesvolley Dok Noord Gent</v>
      </c>
      <c r="O6" s="61" t="s">
        <v>18</v>
      </c>
      <c r="P6" s="56" t="s">
        <v>32</v>
      </c>
      <c r="Q6" s="56" t="s">
        <v>56</v>
      </c>
      <c r="R6" s="52" t="s">
        <v>52</v>
      </c>
      <c r="S6" s="76" t="s">
        <v>61</v>
      </c>
    </row>
    <row r="7" spans="1:19" ht="15" thickBot="1" x14ac:dyDescent="0.35">
      <c r="A7" s="8" t="s">
        <v>7</v>
      </c>
      <c r="C7" s="2" t="str">
        <f>$S$5</f>
        <v>Amigos Van Pelt Sint-Antonius Zoersel</v>
      </c>
      <c r="D7" s="3" t="str">
        <f t="shared" si="0"/>
        <v>KMU19</v>
      </c>
      <c r="E7" s="3" t="str">
        <f>$S$9</f>
        <v>VKT Torhout</v>
      </c>
      <c r="G7" s="25"/>
      <c r="H7" s="21"/>
      <c r="I7" s="22"/>
      <c r="K7" s="2" t="str">
        <f>$R$5</f>
        <v>VBC Zandhoven</v>
      </c>
      <c r="L7" s="3" t="str">
        <f t="shared" si="1"/>
        <v>BMU19</v>
      </c>
      <c r="M7" s="3" t="str">
        <f>$R$8</f>
        <v>Govok Gooik</v>
      </c>
      <c r="O7" s="61" t="s">
        <v>19</v>
      </c>
      <c r="P7" s="52" t="s">
        <v>58</v>
      </c>
      <c r="Q7" s="75" t="s">
        <v>65</v>
      </c>
      <c r="R7" s="52" t="s">
        <v>38</v>
      </c>
      <c r="S7" s="74" t="s">
        <v>65</v>
      </c>
    </row>
    <row r="8" spans="1:19" ht="15" thickBot="1" x14ac:dyDescent="0.35">
      <c r="A8" s="8" t="s">
        <v>8</v>
      </c>
      <c r="C8" s="2" t="str">
        <f>$S$7</f>
        <v>Vamos Stekene St-Gillis-Waas</v>
      </c>
      <c r="D8" s="3" t="str">
        <f t="shared" si="0"/>
        <v>KMU19</v>
      </c>
      <c r="E8" s="3" t="str">
        <f>$S$8</f>
        <v>Volley Haasrode Leuven</v>
      </c>
      <c r="G8" s="15" t="str">
        <f>$S$5</f>
        <v>Amigos Van Pelt Sint-Antonius Zoersel</v>
      </c>
      <c r="H8" s="3" t="str">
        <f>_xlfn.CONCAT("KM",$O$3)</f>
        <v>KMU19</v>
      </c>
      <c r="I8" s="3" t="str">
        <f>$S$6</f>
        <v>Jeval Alken</v>
      </c>
      <c r="K8" s="2" t="str">
        <f>$R$9</f>
        <v>Darta Bevo Roeselare</v>
      </c>
      <c r="L8" s="3" t="str">
        <f t="shared" si="1"/>
        <v>BMU19</v>
      </c>
      <c r="M8" s="3" t="str">
        <f>$R$7</f>
        <v xml:space="preserve"> Damesvolley Dok Noord Gent</v>
      </c>
      <c r="O8" s="61" t="s">
        <v>20</v>
      </c>
      <c r="P8" s="52" t="s">
        <v>59</v>
      </c>
      <c r="Q8" s="52" t="s">
        <v>57</v>
      </c>
      <c r="R8" s="52" t="s">
        <v>60</v>
      </c>
      <c r="S8" s="63" t="s">
        <v>59</v>
      </c>
    </row>
    <row r="9" spans="1:19" ht="15" thickBot="1" x14ac:dyDescent="0.35">
      <c r="A9" s="8" t="s">
        <v>9</v>
      </c>
      <c r="C9" s="2" t="str">
        <f>$S$9</f>
        <v>VKT Torhout</v>
      </c>
      <c r="D9" s="3" t="str">
        <f t="shared" si="0"/>
        <v>KMU19</v>
      </c>
      <c r="E9" s="3" t="str">
        <f>$S$7</f>
        <v>Vamos Stekene St-Gillis-Waas</v>
      </c>
      <c r="G9" s="15" t="str">
        <f>$R$5</f>
        <v>VBC Zandhoven</v>
      </c>
      <c r="H9" s="3" t="str">
        <f>_xlfn.CONCAT("BM",$O$3)</f>
        <v>BMU19</v>
      </c>
      <c r="I9" s="2" t="str">
        <f>$R$9</f>
        <v>Darta Bevo Roeselare</v>
      </c>
      <c r="K9" s="2" t="str">
        <f>$R$6</f>
        <v>Stalvoc Beverlo</v>
      </c>
      <c r="L9" s="3" t="str">
        <f t="shared" si="1"/>
        <v>BMU19</v>
      </c>
      <c r="M9" s="3" t="str">
        <f>$R$8</f>
        <v>Govok Gooik</v>
      </c>
      <c r="O9" s="64" t="s">
        <v>21</v>
      </c>
      <c r="P9" s="77" t="s">
        <v>50</v>
      </c>
      <c r="Q9" s="65" t="s">
        <v>54</v>
      </c>
      <c r="R9" s="65" t="s">
        <v>40</v>
      </c>
      <c r="S9" s="66" t="s">
        <v>81</v>
      </c>
    </row>
    <row r="10" spans="1:19" ht="15" thickBot="1" x14ac:dyDescent="0.35">
      <c r="A10" s="8" t="s">
        <v>10</v>
      </c>
      <c r="C10" s="10" t="s">
        <v>1</v>
      </c>
      <c r="D10" s="11" t="str">
        <f>_xlfn.CONCAT("M",$O$3)</f>
        <v>MU19</v>
      </c>
      <c r="E10" s="11" t="s">
        <v>2</v>
      </c>
      <c r="G10" s="23"/>
      <c r="H10" s="24"/>
      <c r="I10" s="24"/>
      <c r="K10" s="23"/>
      <c r="L10" s="24"/>
      <c r="M10" s="24"/>
    </row>
    <row r="12" spans="1:19" ht="15" thickBot="1" x14ac:dyDescent="0.35">
      <c r="H12" s="18" t="s">
        <v>22</v>
      </c>
    </row>
    <row r="13" spans="1:19" ht="15" thickBot="1" x14ac:dyDescent="0.35">
      <c r="C13" s="89" t="s">
        <v>0</v>
      </c>
      <c r="D13" s="90"/>
      <c r="E13" s="91"/>
      <c r="G13" s="89" t="s">
        <v>11</v>
      </c>
      <c r="H13" s="90"/>
      <c r="I13" s="91"/>
      <c r="K13" s="89" t="s">
        <v>12</v>
      </c>
      <c r="L13" s="90"/>
      <c r="M13" s="91"/>
    </row>
    <row r="14" spans="1:19" ht="15" thickBot="1" x14ac:dyDescent="0.35">
      <c r="A14" s="5" t="s">
        <v>3</v>
      </c>
      <c r="C14" s="2" t="str">
        <f>$Q$8</f>
        <v>Lizards Lubbeek Leuven</v>
      </c>
      <c r="D14" s="3" t="str">
        <f t="shared" ref="D14:D20" si="2">_xlfn.CONCAT("KJ",$O$3)</f>
        <v>KJU19</v>
      </c>
      <c r="E14" s="3" t="str">
        <f>$Q$5</f>
        <v>OXACO BVC Antwerpen</v>
      </c>
      <c r="G14" s="2" t="str">
        <f>$Q$6</f>
        <v>MAVO Dilsen-Stokkem</v>
      </c>
      <c r="H14" s="3" t="str">
        <f>_xlfn.CONCAT("KJ",$O$3)</f>
        <v>KJU19</v>
      </c>
      <c r="I14" s="3" t="str">
        <f>$Q$7</f>
        <v>Vamos Stekene St-Gillis-Waas</v>
      </c>
      <c r="K14" s="2" t="str">
        <f>$P$7</f>
        <v>Caruur Volley Gent</v>
      </c>
      <c r="L14" s="3" t="str">
        <f t="shared" ref="L14:L20" si="3">_xlfn.CONCAT("BJ",$O$3)</f>
        <v>BJU19</v>
      </c>
      <c r="M14" s="3" t="str">
        <f>$P$6</f>
        <v>VC Greenyard Maaseik</v>
      </c>
    </row>
    <row r="15" spans="1:19" ht="15" thickBot="1" x14ac:dyDescent="0.35">
      <c r="A15" s="8" t="s">
        <v>4</v>
      </c>
      <c r="C15" s="2" t="str">
        <f>$Q$6</f>
        <v>MAVO Dilsen-Stokkem</v>
      </c>
      <c r="D15" s="3" t="str">
        <f t="shared" si="2"/>
        <v>KJU19</v>
      </c>
      <c r="E15" s="3" t="str">
        <f>$Q$9</f>
        <v>Rembert Torhout</v>
      </c>
      <c r="G15" s="7" t="str">
        <f>$P$8</f>
        <v>Volley Haasrode Leuven</v>
      </c>
      <c r="H15" s="3" t="str">
        <f>_xlfn.CONCAT("BJ",$O$3)</f>
        <v>BJU19</v>
      </c>
      <c r="I15" s="2" t="str">
        <f>$P$9</f>
        <v>Knack Roeselare</v>
      </c>
      <c r="K15" s="2" t="str">
        <f>$P$7</f>
        <v>Caruur Volley Gent</v>
      </c>
      <c r="L15" s="3" t="str">
        <f t="shared" si="3"/>
        <v>BJU19</v>
      </c>
      <c r="M15" s="3" t="str">
        <f>$P$5</f>
        <v>Mendo Booischot</v>
      </c>
    </row>
    <row r="16" spans="1:19" ht="15" thickBot="1" x14ac:dyDescent="0.35">
      <c r="A16" s="8" t="s">
        <v>5</v>
      </c>
      <c r="C16" s="2" t="str">
        <f>$Q$7</f>
        <v>Vamos Stekene St-Gillis-Waas</v>
      </c>
      <c r="D16" s="3" t="str">
        <f t="shared" si="2"/>
        <v>KJU19</v>
      </c>
      <c r="E16" s="3" t="str">
        <f>$Q$5</f>
        <v>OXACO BVC Antwerpen</v>
      </c>
      <c r="G16" s="15" t="str">
        <f>$Q$9</f>
        <v>Rembert Torhout</v>
      </c>
      <c r="H16" s="3" t="str">
        <f>_xlfn.CONCAT("KJ",$O$3)</f>
        <v>KJU19</v>
      </c>
      <c r="I16" s="3" t="str">
        <f>$Q$8</f>
        <v>Lizards Lubbeek Leuven</v>
      </c>
      <c r="K16" s="2" t="str">
        <f>$P$6</f>
        <v>VC Greenyard Maaseik</v>
      </c>
      <c r="L16" s="3" t="str">
        <f t="shared" si="3"/>
        <v>BJU19</v>
      </c>
      <c r="M16" s="3" t="str">
        <f>$P$5</f>
        <v>Mendo Booischot</v>
      </c>
    </row>
    <row r="17" spans="1:13" ht="15" thickBot="1" x14ac:dyDescent="0.35">
      <c r="A17" s="8" t="s">
        <v>6</v>
      </c>
      <c r="C17" s="2" t="str">
        <f>$Q$8</f>
        <v>Lizards Lubbeek Leuven</v>
      </c>
      <c r="D17" s="3" t="str">
        <f t="shared" si="2"/>
        <v>KJU19</v>
      </c>
      <c r="E17" s="3" t="str">
        <f>$Q$6</f>
        <v>MAVO Dilsen-Stokkem</v>
      </c>
      <c r="G17" s="2" t="str">
        <f>$P$9</f>
        <v>Knack Roeselare</v>
      </c>
      <c r="H17" s="3" t="str">
        <f>_xlfn.CONCAT("BJ",$O$3)</f>
        <v>BJU19</v>
      </c>
      <c r="I17" s="3" t="str">
        <f>$P$6</f>
        <v>VC Greenyard Maaseik</v>
      </c>
      <c r="K17" s="2" t="str">
        <f>$P$8</f>
        <v>Volley Haasrode Leuven</v>
      </c>
      <c r="L17" s="3" t="str">
        <f t="shared" si="3"/>
        <v>BJU19</v>
      </c>
      <c r="M17" s="3" t="str">
        <f>$P$7</f>
        <v>Caruur Volley Gent</v>
      </c>
    </row>
    <row r="18" spans="1:13" ht="15" thickBot="1" x14ac:dyDescent="0.35">
      <c r="A18" s="8" t="s">
        <v>7</v>
      </c>
      <c r="C18" s="2" t="str">
        <f>$Q$5</f>
        <v>OXACO BVC Antwerpen</v>
      </c>
      <c r="D18" s="3" t="str">
        <f t="shared" si="2"/>
        <v>KJU19</v>
      </c>
      <c r="E18" s="3" t="str">
        <f>$Q$9</f>
        <v>Rembert Torhout</v>
      </c>
      <c r="G18" s="25"/>
      <c r="H18" s="21"/>
      <c r="I18" s="22"/>
      <c r="K18" s="2" t="str">
        <f>$P$5</f>
        <v>Mendo Booischot</v>
      </c>
      <c r="L18" s="3" t="str">
        <f t="shared" si="3"/>
        <v>BJU19</v>
      </c>
      <c r="M18" s="3" t="str">
        <f>$P$8</f>
        <v>Volley Haasrode Leuven</v>
      </c>
    </row>
    <row r="19" spans="1:13" ht="15" thickBot="1" x14ac:dyDescent="0.35">
      <c r="A19" s="8" t="s">
        <v>8</v>
      </c>
      <c r="C19" s="2" t="str">
        <f>$Q$7</f>
        <v>Vamos Stekene St-Gillis-Waas</v>
      </c>
      <c r="D19" s="3" t="str">
        <f t="shared" si="2"/>
        <v>KJU19</v>
      </c>
      <c r="E19" s="3" t="str">
        <f>$Q$8</f>
        <v>Lizards Lubbeek Leuven</v>
      </c>
      <c r="G19" s="15" t="str">
        <f>$Q$5</f>
        <v>OXACO BVC Antwerpen</v>
      </c>
      <c r="H19" s="3" t="str">
        <f>_xlfn.CONCAT("KJ",$O$3)</f>
        <v>KJU19</v>
      </c>
      <c r="I19" s="3" t="str">
        <f>$Q$6</f>
        <v>MAVO Dilsen-Stokkem</v>
      </c>
      <c r="K19" s="2" t="str">
        <f>$P$9</f>
        <v>Knack Roeselare</v>
      </c>
      <c r="L19" s="3" t="str">
        <f t="shared" si="3"/>
        <v>BJU19</v>
      </c>
      <c r="M19" s="3" t="str">
        <f>$P$7</f>
        <v>Caruur Volley Gent</v>
      </c>
    </row>
    <row r="20" spans="1:13" ht="15" thickBot="1" x14ac:dyDescent="0.35">
      <c r="A20" s="8" t="s">
        <v>9</v>
      </c>
      <c r="C20" s="2" t="str">
        <f>$Q$9</f>
        <v>Rembert Torhout</v>
      </c>
      <c r="D20" s="3" t="str">
        <f t="shared" si="2"/>
        <v>KJU19</v>
      </c>
      <c r="E20" s="3" t="str">
        <f>$Q$7</f>
        <v>Vamos Stekene St-Gillis-Waas</v>
      </c>
      <c r="G20" s="2" t="str">
        <f>$P$5</f>
        <v>Mendo Booischot</v>
      </c>
      <c r="H20" s="3" t="str">
        <f>_xlfn.CONCAT("BJ",$O$3)</f>
        <v>BJU19</v>
      </c>
      <c r="I20" s="2" t="str">
        <f>$P$9</f>
        <v>Knack Roeselare</v>
      </c>
      <c r="K20" s="2" t="str">
        <f>$P$6</f>
        <v>VC Greenyard Maaseik</v>
      </c>
      <c r="L20" s="3" t="str">
        <f t="shared" si="3"/>
        <v>BJU19</v>
      </c>
      <c r="M20" s="3" t="str">
        <f>$P$8</f>
        <v>Volley Haasrode Leuven</v>
      </c>
    </row>
    <row r="21" spans="1:13" ht="15" thickBot="1" x14ac:dyDescent="0.35">
      <c r="A21" s="8" t="s">
        <v>10</v>
      </c>
      <c r="C21" s="10" t="s">
        <v>1</v>
      </c>
      <c r="D21" s="11" t="str">
        <f>_xlfn.CONCAT("J",$O$3)</f>
        <v>JU19</v>
      </c>
      <c r="E21" s="11" t="s">
        <v>2</v>
      </c>
      <c r="G21" s="23"/>
      <c r="H21" s="24"/>
      <c r="I21" s="24"/>
      <c r="K21" s="23"/>
      <c r="L21" s="24"/>
      <c r="M21" s="24"/>
    </row>
  </sheetData>
  <mergeCells count="9">
    <mergeCell ref="P2:S2"/>
    <mergeCell ref="P3:Q3"/>
    <mergeCell ref="R3:S3"/>
    <mergeCell ref="K13:M13"/>
    <mergeCell ref="C2:E2"/>
    <mergeCell ref="G2:I2"/>
    <mergeCell ref="K2:M2"/>
    <mergeCell ref="C13:E13"/>
    <mergeCell ref="G13: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CA56-08C5-497F-AB9E-45CBF2D95C1B}">
  <dimension ref="A1:S21"/>
  <sheetViews>
    <sheetView topLeftCell="G1" workbookViewId="0">
      <selection activeCell="S20" sqref="S20"/>
    </sheetView>
  </sheetViews>
  <sheetFormatPr defaultColWidth="8.88671875" defaultRowHeight="14.4" x14ac:dyDescent="0.3"/>
  <cols>
    <col min="2" max="2" width="2.5546875" customWidth="1"/>
    <col min="3" max="3" width="30.109375" style="1" bestFit="1" customWidth="1"/>
    <col min="4" max="4" width="7.33203125" style="1" bestFit="1" customWidth="1"/>
    <col min="5" max="5" width="30.109375" style="1" bestFit="1" customWidth="1"/>
    <col min="6" max="6" width="2.5546875" style="1" customWidth="1"/>
    <col min="7" max="7" width="26.44140625" style="1" bestFit="1" customWidth="1"/>
    <col min="8" max="8" width="7.6640625" style="1" bestFit="1" customWidth="1"/>
    <col min="9" max="9" width="34.109375" style="1" bestFit="1" customWidth="1"/>
    <col min="10" max="10" width="2.5546875" style="1" customWidth="1"/>
    <col min="11" max="11" width="34.109375" style="1" bestFit="1" customWidth="1"/>
    <col min="12" max="12" width="7.33203125" style="1" bestFit="1" customWidth="1"/>
    <col min="13" max="13" width="34.109375" style="1" bestFit="1" customWidth="1"/>
    <col min="15" max="15" width="15.33203125" bestFit="1" customWidth="1"/>
    <col min="16" max="16" width="21.5546875" bestFit="1" customWidth="1"/>
    <col min="17" max="17" width="32.33203125" bestFit="1" customWidth="1"/>
    <col min="18" max="18" width="35.88671875" bestFit="1" customWidth="1"/>
    <col min="19" max="19" width="22.33203125" bestFit="1" customWidth="1"/>
  </cols>
  <sheetData>
    <row r="1" spans="1:19" ht="15" thickBot="1" x14ac:dyDescent="0.35">
      <c r="H1" s="18" t="s">
        <v>23</v>
      </c>
    </row>
    <row r="2" spans="1:19" ht="15" thickBot="1" x14ac:dyDescent="0.35">
      <c r="C2" s="89" t="s">
        <v>0</v>
      </c>
      <c r="D2" s="90"/>
      <c r="E2" s="91"/>
      <c r="G2" s="96" t="s">
        <v>11</v>
      </c>
      <c r="H2" s="90"/>
      <c r="I2" s="91"/>
      <c r="K2" s="89" t="s">
        <v>12</v>
      </c>
      <c r="L2" s="90"/>
      <c r="M2" s="91"/>
      <c r="O2" s="60" t="s">
        <v>24</v>
      </c>
      <c r="P2" s="92" t="s">
        <v>14</v>
      </c>
      <c r="Q2" s="92"/>
      <c r="R2" s="92"/>
      <c r="S2" s="93"/>
    </row>
    <row r="3" spans="1:19" ht="15" thickBot="1" x14ac:dyDescent="0.35">
      <c r="A3" s="5" t="s">
        <v>3</v>
      </c>
      <c r="C3" s="2" t="str">
        <f>$S$7</f>
        <v>Hebo Borsbeke-Herzele</v>
      </c>
      <c r="D3" s="3" t="str">
        <f t="shared" ref="D3:D9" si="0">_xlfn.CONCAT("KM",$O$3)</f>
        <v>KMU15</v>
      </c>
      <c r="E3" s="3" t="str">
        <f>$S$8</f>
        <v>Volley Haasrode Leuven</v>
      </c>
      <c r="G3" s="15" t="str">
        <f>$S$5</f>
        <v>VBC Zandhoven</v>
      </c>
      <c r="H3" s="3" t="str">
        <f>_xlfn.CONCAT("KM",$O$3)</f>
        <v>KMU15</v>
      </c>
      <c r="I3" s="3" t="str">
        <f>$S$9</f>
        <v>Darta Bevo Roeselare</v>
      </c>
      <c r="K3" s="2" t="str">
        <f>$R$9</f>
        <v>Vlamvo Vlamertinge</v>
      </c>
      <c r="L3" s="3" t="str">
        <f t="shared" ref="L3:L9" si="1">_xlfn.CONCAT("BM",$O$3)</f>
        <v>BMU15</v>
      </c>
      <c r="M3" s="9" t="str">
        <f>$R$5</f>
        <v>Amigos Van Pelt Sint-Antonius Zoersel</v>
      </c>
      <c r="O3" s="33" t="s">
        <v>29</v>
      </c>
      <c r="P3" s="94" t="s">
        <v>22</v>
      </c>
      <c r="Q3" s="94"/>
      <c r="R3" s="94" t="s">
        <v>23</v>
      </c>
      <c r="S3" s="95"/>
    </row>
    <row r="4" spans="1:19" ht="15" thickBot="1" x14ac:dyDescent="0.35">
      <c r="A4" s="8" t="s">
        <v>4</v>
      </c>
      <c r="C4" s="2" t="str">
        <f>$S$5</f>
        <v>VBC Zandhoven</v>
      </c>
      <c r="D4" s="3" t="str">
        <f t="shared" si="0"/>
        <v>KMU15</v>
      </c>
      <c r="E4" s="3" t="str">
        <f>$S$6</f>
        <v>Roveka Stevoort</v>
      </c>
      <c r="G4" s="15" t="str">
        <f>$R$7</f>
        <v xml:space="preserve"> Damesvolley Dok Noord Gent</v>
      </c>
      <c r="H4" s="3" t="str">
        <f>_xlfn.CONCAT("BM",$O$3)</f>
        <v>BMU15</v>
      </c>
      <c r="I4" s="2" t="str">
        <f>$R$6</f>
        <v>Jeval Alken</v>
      </c>
      <c r="K4" s="2" t="str">
        <f>$R$9</f>
        <v>Vlamvo Vlamertinge</v>
      </c>
      <c r="L4" s="19" t="str">
        <f t="shared" si="1"/>
        <v>BMU15</v>
      </c>
      <c r="M4" s="15" t="str">
        <f>$R$8</f>
        <v>Lizards Lubbeek Leuven</v>
      </c>
      <c r="O4" s="61" t="s">
        <v>25</v>
      </c>
      <c r="P4" s="55" t="s">
        <v>15</v>
      </c>
      <c r="Q4" s="55" t="s">
        <v>16</v>
      </c>
      <c r="R4" s="55" t="s">
        <v>15</v>
      </c>
      <c r="S4" s="62" t="s">
        <v>16</v>
      </c>
    </row>
    <row r="5" spans="1:19" ht="15" thickBot="1" x14ac:dyDescent="0.35">
      <c r="A5" s="8" t="s">
        <v>5</v>
      </c>
      <c r="C5" s="2" t="str">
        <f>$S$9</f>
        <v>Darta Bevo Roeselare</v>
      </c>
      <c r="D5" s="3" t="str">
        <f t="shared" si="0"/>
        <v>KMU15</v>
      </c>
      <c r="E5" s="3" t="str">
        <f>$S$8</f>
        <v>Volley Haasrode Leuven</v>
      </c>
      <c r="G5" s="15" t="str">
        <f>$S$6</f>
        <v>Roveka Stevoort</v>
      </c>
      <c r="H5" s="3" t="str">
        <f>_xlfn.CONCAT("KM",$O$3)</f>
        <v>KMU15</v>
      </c>
      <c r="I5" s="3" t="str">
        <f>$S$7</f>
        <v>Hebo Borsbeke-Herzele</v>
      </c>
      <c r="K5" s="2" t="str">
        <f>$R$5</f>
        <v>Amigos Van Pelt Sint-Antonius Zoersel</v>
      </c>
      <c r="L5" s="3" t="str">
        <f t="shared" si="1"/>
        <v>BMU15</v>
      </c>
      <c r="M5" s="3" t="str">
        <f>$R$8</f>
        <v>Lizards Lubbeek Leuven</v>
      </c>
      <c r="O5" s="61" t="s">
        <v>17</v>
      </c>
      <c r="P5" s="52" t="s">
        <v>63</v>
      </c>
      <c r="Q5" s="52" t="s">
        <v>51</v>
      </c>
      <c r="R5" s="52" t="s">
        <v>36</v>
      </c>
      <c r="S5" s="63" t="s">
        <v>41</v>
      </c>
    </row>
    <row r="6" spans="1:19" ht="15" thickBot="1" x14ac:dyDescent="0.35">
      <c r="A6" s="8" t="s">
        <v>6</v>
      </c>
      <c r="C6" s="2" t="str">
        <f>$S$7</f>
        <v>Hebo Borsbeke-Herzele</v>
      </c>
      <c r="D6" s="3" t="str">
        <f t="shared" si="0"/>
        <v>KMU15</v>
      </c>
      <c r="E6" s="3" t="str">
        <f>$S$5</f>
        <v>VBC Zandhoven</v>
      </c>
      <c r="G6" s="2" t="str">
        <f>$R$6</f>
        <v>Jeval Alken</v>
      </c>
      <c r="H6" s="3" t="str">
        <f>_xlfn.CONCAT("BM",$O$3)</f>
        <v>BMU15</v>
      </c>
      <c r="I6" s="3" t="str">
        <f>$R$5</f>
        <v>Amigos Van Pelt Sint-Antonius Zoersel</v>
      </c>
      <c r="K6" s="2" t="str">
        <f>$R$7</f>
        <v xml:space="preserve"> Damesvolley Dok Noord Gent</v>
      </c>
      <c r="L6" s="3" t="str">
        <f t="shared" si="1"/>
        <v>BMU15</v>
      </c>
      <c r="M6" s="3" t="str">
        <f>$R$9</f>
        <v>Vlamvo Vlamertinge</v>
      </c>
      <c r="O6" s="61" t="s">
        <v>18</v>
      </c>
      <c r="P6" s="56" t="s">
        <v>56</v>
      </c>
      <c r="Q6" s="52" t="s">
        <v>52</v>
      </c>
      <c r="R6" s="57" t="s">
        <v>61</v>
      </c>
      <c r="S6" s="63" t="s">
        <v>42</v>
      </c>
    </row>
    <row r="7" spans="1:19" ht="15" thickBot="1" x14ac:dyDescent="0.35">
      <c r="A7" s="8" t="s">
        <v>7</v>
      </c>
      <c r="C7" s="2" t="str">
        <f>$S$8</f>
        <v>Volley Haasrode Leuven</v>
      </c>
      <c r="D7" s="3" t="str">
        <f t="shared" si="0"/>
        <v>KMU15</v>
      </c>
      <c r="E7" s="3" t="str">
        <f>$S$6</f>
        <v>Roveka Stevoort</v>
      </c>
      <c r="G7" s="25"/>
      <c r="H7" s="21"/>
      <c r="I7" s="22"/>
      <c r="K7" s="2" t="str">
        <f>$R$8</f>
        <v>Lizards Lubbeek Leuven</v>
      </c>
      <c r="L7" s="3" t="str">
        <f t="shared" si="1"/>
        <v>BMU15</v>
      </c>
      <c r="M7" s="3" t="str">
        <f>$R$7</f>
        <v xml:space="preserve"> Damesvolley Dok Noord Gent</v>
      </c>
      <c r="O7" s="61" t="s">
        <v>19</v>
      </c>
      <c r="P7" s="52" t="s">
        <v>58</v>
      </c>
      <c r="Q7" s="52" t="s">
        <v>62</v>
      </c>
      <c r="R7" s="52" t="s">
        <v>38</v>
      </c>
      <c r="S7" s="74" t="s">
        <v>80</v>
      </c>
    </row>
    <row r="8" spans="1:19" ht="15" thickBot="1" x14ac:dyDescent="0.35">
      <c r="A8" s="8" t="s">
        <v>8</v>
      </c>
      <c r="C8" s="2" t="str">
        <f>$S$9</f>
        <v>Darta Bevo Roeselare</v>
      </c>
      <c r="D8" s="3" t="str">
        <f t="shared" si="0"/>
        <v>KMU15</v>
      </c>
      <c r="E8" s="3" t="str">
        <f>$S$7</f>
        <v>Hebo Borsbeke-Herzele</v>
      </c>
      <c r="G8" s="15" t="str">
        <f>$S$8</f>
        <v>Volley Haasrode Leuven</v>
      </c>
      <c r="H8" s="3" t="str">
        <f>_xlfn.CONCAT("KM",$O$3)</f>
        <v>KMU15</v>
      </c>
      <c r="I8" s="2" t="str">
        <f>$S$5</f>
        <v>VBC Zandhoven</v>
      </c>
      <c r="K8" s="2" t="str">
        <f>$R$6</f>
        <v>Jeval Alken</v>
      </c>
      <c r="L8" s="3" t="str">
        <f t="shared" si="1"/>
        <v>BMU15</v>
      </c>
      <c r="M8" s="3" t="str">
        <f>$R$9</f>
        <v>Vlamvo Vlamertinge</v>
      </c>
      <c r="O8" s="61" t="s">
        <v>20</v>
      </c>
      <c r="P8" s="52" t="s">
        <v>64</v>
      </c>
      <c r="Q8" s="52" t="s">
        <v>44</v>
      </c>
      <c r="R8" s="75" t="s">
        <v>57</v>
      </c>
      <c r="S8" s="63" t="s">
        <v>59</v>
      </c>
    </row>
    <row r="9" spans="1:19" ht="15" thickBot="1" x14ac:dyDescent="0.35">
      <c r="A9" s="8" t="s">
        <v>9</v>
      </c>
      <c r="C9" s="2" t="str">
        <f>$S$6</f>
        <v>Roveka Stevoort</v>
      </c>
      <c r="D9" s="3" t="str">
        <f t="shared" si="0"/>
        <v>KMU15</v>
      </c>
      <c r="E9" s="3" t="str">
        <f>$S$9</f>
        <v>Darta Bevo Roeselare</v>
      </c>
      <c r="G9" s="2" t="str">
        <f>$R$8</f>
        <v>Lizards Lubbeek Leuven</v>
      </c>
      <c r="H9" s="3" t="str">
        <f>_xlfn.CONCAT("BM",$O$3)</f>
        <v>BMU15</v>
      </c>
      <c r="I9" s="2" t="str">
        <f>$R$6</f>
        <v>Jeval Alken</v>
      </c>
      <c r="K9" s="2" t="str">
        <f>$R$5</f>
        <v>Amigos Van Pelt Sint-Antonius Zoersel</v>
      </c>
      <c r="L9" s="3" t="str">
        <f t="shared" si="1"/>
        <v>BMU15</v>
      </c>
      <c r="M9" s="3" t="str">
        <f>$R$7</f>
        <v xml:space="preserve"> Damesvolley Dok Noord Gent</v>
      </c>
      <c r="O9" s="64" t="s">
        <v>21</v>
      </c>
      <c r="P9" s="65" t="s">
        <v>50</v>
      </c>
      <c r="Q9" s="65" t="s">
        <v>54</v>
      </c>
      <c r="R9" s="67" t="s">
        <v>45</v>
      </c>
      <c r="S9" s="73" t="s">
        <v>40</v>
      </c>
    </row>
    <row r="10" spans="1:19" ht="15" thickBot="1" x14ac:dyDescent="0.35">
      <c r="A10" s="8" t="s">
        <v>10</v>
      </c>
      <c r="C10" s="10" t="s">
        <v>1</v>
      </c>
      <c r="D10" s="11" t="str">
        <f>_xlfn.CONCAT("M",$O$3)</f>
        <v>MU15</v>
      </c>
      <c r="E10" s="11" t="s">
        <v>2</v>
      </c>
      <c r="G10" s="23"/>
      <c r="H10" s="24"/>
      <c r="I10" s="24"/>
      <c r="K10" s="23"/>
      <c r="L10" s="24"/>
      <c r="M10" s="24"/>
    </row>
    <row r="12" spans="1:19" ht="15" thickBot="1" x14ac:dyDescent="0.35">
      <c r="H12" s="18" t="s">
        <v>22</v>
      </c>
    </row>
    <row r="13" spans="1:19" ht="15" thickBot="1" x14ac:dyDescent="0.35">
      <c r="C13" s="89" t="s">
        <v>0</v>
      </c>
      <c r="D13" s="90"/>
      <c r="E13" s="91"/>
      <c r="G13" s="96" t="s">
        <v>11</v>
      </c>
      <c r="H13" s="90"/>
      <c r="I13" s="91"/>
      <c r="K13" s="89" t="s">
        <v>12</v>
      </c>
      <c r="L13" s="90"/>
      <c r="M13" s="91"/>
    </row>
    <row r="14" spans="1:19" ht="15" thickBot="1" x14ac:dyDescent="0.35">
      <c r="A14" s="5" t="s">
        <v>3</v>
      </c>
      <c r="C14" s="2" t="str">
        <f>$Q$7</f>
        <v>Dakwerken De Vos Denderhoutem</v>
      </c>
      <c r="D14" s="3" t="str">
        <f t="shared" ref="D14:D20" si="2">_xlfn.CONCAT("KJ",$O$3)</f>
        <v>KJU15</v>
      </c>
      <c r="E14" s="3" t="str">
        <f>$Q$8</f>
        <v>Kruikenburg Ternat</v>
      </c>
      <c r="G14" s="15" t="str">
        <f>$Q$5</f>
        <v>Mavoc Mechelen</v>
      </c>
      <c r="H14" s="3" t="str">
        <f>_xlfn.CONCAT("KJ",$O$3)</f>
        <v>KJU15</v>
      </c>
      <c r="I14" s="2" t="str">
        <f>$Q$9</f>
        <v>Rembert Torhout</v>
      </c>
      <c r="K14" s="2" t="str">
        <f>$P$9</f>
        <v>Knack Roeselare</v>
      </c>
      <c r="L14" s="3" t="str">
        <f t="shared" ref="L14:L20" si="3">_xlfn.CONCAT("BJ",$O$3)</f>
        <v>BJU15</v>
      </c>
      <c r="M14" s="3" t="str">
        <f>$P$5</f>
        <v>Zuidrand Jongens V.A.</v>
      </c>
    </row>
    <row r="15" spans="1:19" ht="15" thickBot="1" x14ac:dyDescent="0.35">
      <c r="A15" s="8" t="s">
        <v>4</v>
      </c>
      <c r="C15" s="2" t="str">
        <f>$Q$5</f>
        <v>Mavoc Mechelen</v>
      </c>
      <c r="D15" s="3" t="str">
        <f t="shared" si="2"/>
        <v>KJU15</v>
      </c>
      <c r="E15" s="3" t="str">
        <f>$Q$6</f>
        <v>Stalvoc Beverlo</v>
      </c>
      <c r="G15" s="17" t="str">
        <f>$P$7</f>
        <v>Caruur Volley Gent</v>
      </c>
      <c r="H15" s="3" t="str">
        <f>_xlfn.CONCAT("BJ",$O$3)</f>
        <v>BJU15</v>
      </c>
      <c r="I15" s="2" t="str">
        <f>$P$6</f>
        <v>MAVO Dilsen-Stokkem</v>
      </c>
      <c r="K15" s="2" t="str">
        <f>$P$9</f>
        <v>Knack Roeselare</v>
      </c>
      <c r="L15" s="3" t="str">
        <f t="shared" si="3"/>
        <v>BJU15</v>
      </c>
      <c r="M15" s="3" t="str">
        <f>$P$8</f>
        <v>Volley Schepdaal</v>
      </c>
    </row>
    <row r="16" spans="1:19" ht="15" thickBot="1" x14ac:dyDescent="0.35">
      <c r="A16" s="8" t="s">
        <v>5</v>
      </c>
      <c r="C16" s="2" t="str">
        <f>$Q$9</f>
        <v>Rembert Torhout</v>
      </c>
      <c r="D16" s="3" t="str">
        <f t="shared" si="2"/>
        <v>KJU15</v>
      </c>
      <c r="E16" s="3" t="str">
        <f>$Q$8</f>
        <v>Kruikenburg Ternat</v>
      </c>
      <c r="G16" s="16" t="str">
        <f>$Q$6</f>
        <v>Stalvoc Beverlo</v>
      </c>
      <c r="H16" s="3" t="str">
        <f>_xlfn.CONCAT("KJ",$O$3)</f>
        <v>KJU15</v>
      </c>
      <c r="I16" s="2" t="str">
        <f>$Q$7</f>
        <v>Dakwerken De Vos Denderhoutem</v>
      </c>
      <c r="K16" s="2" t="str">
        <f>$P$5</f>
        <v>Zuidrand Jongens V.A.</v>
      </c>
      <c r="L16" s="3" t="str">
        <f t="shared" si="3"/>
        <v>BJU15</v>
      </c>
      <c r="M16" s="3" t="str">
        <f>$P$8</f>
        <v>Volley Schepdaal</v>
      </c>
    </row>
    <row r="17" spans="1:13" ht="15" thickBot="1" x14ac:dyDescent="0.35">
      <c r="A17" s="8" t="s">
        <v>6</v>
      </c>
      <c r="C17" s="2" t="str">
        <f>$Q$7</f>
        <v>Dakwerken De Vos Denderhoutem</v>
      </c>
      <c r="D17" s="3" t="str">
        <f t="shared" si="2"/>
        <v>KJU15</v>
      </c>
      <c r="E17" s="3" t="str">
        <f>$Q$5</f>
        <v>Mavoc Mechelen</v>
      </c>
      <c r="G17" s="16" t="str">
        <f>$P$6</f>
        <v>MAVO Dilsen-Stokkem</v>
      </c>
      <c r="H17" s="3" t="str">
        <f>_xlfn.CONCAT("BJ",$O$3)</f>
        <v>BJU15</v>
      </c>
      <c r="I17" s="2" t="str">
        <f>$P$5</f>
        <v>Zuidrand Jongens V.A.</v>
      </c>
      <c r="K17" s="2" t="str">
        <f>$P$7</f>
        <v>Caruur Volley Gent</v>
      </c>
      <c r="L17" s="3" t="str">
        <f t="shared" si="3"/>
        <v>BJU15</v>
      </c>
      <c r="M17" s="3" t="str">
        <f>$P$9</f>
        <v>Knack Roeselare</v>
      </c>
    </row>
    <row r="18" spans="1:13" ht="15" thickBot="1" x14ac:dyDescent="0.35">
      <c r="A18" s="8" t="s">
        <v>7</v>
      </c>
      <c r="C18" s="2" t="str">
        <f>$Q$8</f>
        <v>Kruikenburg Ternat</v>
      </c>
      <c r="D18" s="3" t="str">
        <f t="shared" si="2"/>
        <v>KJU15</v>
      </c>
      <c r="E18" s="3" t="str">
        <f>$Q$6</f>
        <v>Stalvoc Beverlo</v>
      </c>
      <c r="G18" s="26"/>
      <c r="H18" s="21"/>
      <c r="I18" s="22"/>
      <c r="K18" s="2" t="str">
        <f>$P$8</f>
        <v>Volley Schepdaal</v>
      </c>
      <c r="L18" s="3" t="str">
        <f t="shared" si="3"/>
        <v>BJU15</v>
      </c>
      <c r="M18" s="3" t="str">
        <f>$P$7</f>
        <v>Caruur Volley Gent</v>
      </c>
    </row>
    <row r="19" spans="1:13" ht="15" thickBot="1" x14ac:dyDescent="0.35">
      <c r="A19" s="8" t="s">
        <v>8</v>
      </c>
      <c r="C19" s="2" t="str">
        <f>$Q$9</f>
        <v>Rembert Torhout</v>
      </c>
      <c r="D19" s="3" t="str">
        <f t="shared" si="2"/>
        <v>KJU15</v>
      </c>
      <c r="E19" s="3" t="str">
        <f>$Q$7</f>
        <v>Dakwerken De Vos Denderhoutem</v>
      </c>
      <c r="G19" s="16" t="str">
        <f>$Q$8</f>
        <v>Kruikenburg Ternat</v>
      </c>
      <c r="H19" s="3" t="str">
        <f>_xlfn.CONCAT("KJ",$O$3)</f>
        <v>KJU15</v>
      </c>
      <c r="I19" s="2" t="str">
        <f>$Q$5</f>
        <v>Mavoc Mechelen</v>
      </c>
      <c r="K19" s="2" t="str">
        <f>$P$6</f>
        <v>MAVO Dilsen-Stokkem</v>
      </c>
      <c r="L19" s="3" t="str">
        <f t="shared" si="3"/>
        <v>BJU15</v>
      </c>
      <c r="M19" s="3" t="str">
        <f>$P$9</f>
        <v>Knack Roeselare</v>
      </c>
    </row>
    <row r="20" spans="1:13" ht="15" thickBot="1" x14ac:dyDescent="0.35">
      <c r="A20" s="8" t="s">
        <v>9</v>
      </c>
      <c r="C20" s="2" t="str">
        <f>$Q$6</f>
        <v>Stalvoc Beverlo</v>
      </c>
      <c r="D20" s="3" t="str">
        <f t="shared" si="2"/>
        <v>KJU15</v>
      </c>
      <c r="E20" s="3" t="str">
        <f>$Q$9</f>
        <v>Rembert Torhout</v>
      </c>
      <c r="G20" s="27" t="str">
        <f>$P$8</f>
        <v>Volley Schepdaal</v>
      </c>
      <c r="H20" s="3" t="str">
        <f>_xlfn.CONCAT("BJ",$O$3)</f>
        <v>BJU15</v>
      </c>
      <c r="I20" s="2" t="str">
        <f>$P$6</f>
        <v>MAVO Dilsen-Stokkem</v>
      </c>
      <c r="K20" s="2" t="str">
        <f>$P$5</f>
        <v>Zuidrand Jongens V.A.</v>
      </c>
      <c r="L20" s="3" t="str">
        <f t="shared" si="3"/>
        <v>BJU15</v>
      </c>
      <c r="M20" s="3" t="str">
        <f>$P$7</f>
        <v>Caruur Volley Gent</v>
      </c>
    </row>
    <row r="21" spans="1:13" ht="15" thickBot="1" x14ac:dyDescent="0.35">
      <c r="A21" s="8" t="s">
        <v>10</v>
      </c>
      <c r="C21" s="10" t="s">
        <v>1</v>
      </c>
      <c r="D21" s="11" t="str">
        <f>_xlfn.CONCAT("J",$O$3)</f>
        <v>JU15</v>
      </c>
      <c r="E21" s="11" t="s">
        <v>2</v>
      </c>
      <c r="G21" s="23"/>
      <c r="H21" s="24"/>
      <c r="I21" s="24"/>
      <c r="K21" s="23"/>
      <c r="L21" s="24"/>
      <c r="M21" s="24"/>
    </row>
  </sheetData>
  <mergeCells count="9">
    <mergeCell ref="P2:S2"/>
    <mergeCell ref="P3:Q3"/>
    <mergeCell ref="R3:S3"/>
    <mergeCell ref="K13:M13"/>
    <mergeCell ref="C2:E2"/>
    <mergeCell ref="G2:I2"/>
    <mergeCell ref="K2:M2"/>
    <mergeCell ref="C13:E13"/>
    <mergeCell ref="G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0305-A100-47C5-A36C-01D91FD155E2}">
  <dimension ref="A1:S21"/>
  <sheetViews>
    <sheetView topLeftCell="E1" workbookViewId="0">
      <selection activeCell="Q20" sqref="Q20"/>
    </sheetView>
  </sheetViews>
  <sheetFormatPr defaultColWidth="8.88671875" defaultRowHeight="14.4" x14ac:dyDescent="0.3"/>
  <cols>
    <col min="2" max="2" width="2.5546875" customWidth="1"/>
    <col min="3" max="3" width="27.44140625" style="1" bestFit="1" customWidth="1"/>
    <col min="4" max="4" width="7.33203125" style="1" bestFit="1" customWidth="1"/>
    <col min="5" max="5" width="27.44140625" style="1" bestFit="1" customWidth="1"/>
    <col min="6" max="6" width="2.5546875" style="1" customWidth="1"/>
    <col min="7" max="7" width="27.44140625" style="1" bestFit="1" customWidth="1"/>
    <col min="8" max="8" width="7.6640625" style="1" bestFit="1" customWidth="1"/>
    <col min="9" max="9" width="27.44140625" style="1" bestFit="1" customWidth="1"/>
    <col min="10" max="10" width="2.5546875" style="1" customWidth="1"/>
    <col min="11" max="11" width="22.88671875" style="1" bestFit="1" customWidth="1"/>
    <col min="12" max="12" width="7.33203125" style="1" bestFit="1" customWidth="1"/>
    <col min="13" max="13" width="22.88671875" style="1" bestFit="1" customWidth="1"/>
    <col min="15" max="15" width="15.33203125" bestFit="1" customWidth="1"/>
    <col min="16" max="16" width="21.6640625" bestFit="1" customWidth="1"/>
    <col min="17" max="17" width="28" bestFit="1" customWidth="1"/>
    <col min="18" max="18" width="23.6640625" bestFit="1" customWidth="1"/>
    <col min="19" max="19" width="27.5546875" bestFit="1" customWidth="1"/>
  </cols>
  <sheetData>
    <row r="1" spans="1:19" ht="15" thickBot="1" x14ac:dyDescent="0.35">
      <c r="H1" s="18" t="s">
        <v>23</v>
      </c>
    </row>
    <row r="2" spans="1:19" ht="15" thickBot="1" x14ac:dyDescent="0.35">
      <c r="C2" s="89" t="s">
        <v>0</v>
      </c>
      <c r="D2" s="90"/>
      <c r="E2" s="91"/>
      <c r="F2" s="28"/>
      <c r="G2" s="89" t="s">
        <v>11</v>
      </c>
      <c r="H2" s="90"/>
      <c r="I2" s="91"/>
      <c r="J2" s="28"/>
      <c r="K2" s="89" t="s">
        <v>12</v>
      </c>
      <c r="L2" s="90"/>
      <c r="M2" s="91"/>
      <c r="O2" s="60" t="s">
        <v>24</v>
      </c>
      <c r="P2" s="92" t="s">
        <v>14</v>
      </c>
      <c r="Q2" s="92"/>
      <c r="R2" s="92"/>
      <c r="S2" s="93"/>
    </row>
    <row r="3" spans="1:19" ht="15" thickBot="1" x14ac:dyDescent="0.35">
      <c r="A3" s="5" t="s">
        <v>3</v>
      </c>
      <c r="B3" s="6"/>
      <c r="C3" s="2" t="str">
        <f>$S$8</f>
        <v>Volley Haasrode Leuven</v>
      </c>
      <c r="D3" s="3" t="str">
        <f t="shared" ref="D3:D9" si="0">_xlfn.CONCAT("KM",$O$3)</f>
        <v>KMU11</v>
      </c>
      <c r="E3" s="3" t="str">
        <f>$S$6</f>
        <v>Kortessem</v>
      </c>
      <c r="F3" s="7"/>
      <c r="G3" s="2" t="str">
        <f>$S$7</f>
        <v>Damesvolley Dok Noord Gent</v>
      </c>
      <c r="H3" s="3" t="str">
        <f>_xlfn.CONCAT("KM",$O$3)</f>
        <v>KMU11</v>
      </c>
      <c r="I3" s="3" t="str">
        <f>$S$5</f>
        <v>NRG VC Geel</v>
      </c>
      <c r="J3" s="9"/>
      <c r="K3" s="2" t="str">
        <f>$R$5</f>
        <v>VST Lions Groot Turnhout</v>
      </c>
      <c r="L3" s="3" t="str">
        <f t="shared" ref="L3:L9" si="1">_xlfn.CONCAT("BM",$O$3)</f>
        <v>BMU11</v>
      </c>
      <c r="M3" s="3" t="str">
        <f>$R$7</f>
        <v xml:space="preserve"> Avanti Aalter</v>
      </c>
      <c r="O3" s="33" t="s">
        <v>30</v>
      </c>
      <c r="P3" s="94" t="s">
        <v>22</v>
      </c>
      <c r="Q3" s="94"/>
      <c r="R3" s="94" t="s">
        <v>23</v>
      </c>
      <c r="S3" s="95"/>
    </row>
    <row r="4" spans="1:19" ht="15" thickBot="1" x14ac:dyDescent="0.35">
      <c r="A4" s="8" t="s">
        <v>4</v>
      </c>
      <c r="B4" s="6"/>
      <c r="C4" s="2" t="str">
        <f>$S$7</f>
        <v>Damesvolley Dok Noord Gent</v>
      </c>
      <c r="D4" s="3" t="str">
        <f t="shared" si="0"/>
        <v>KMU11</v>
      </c>
      <c r="E4" s="3" t="str">
        <f>$S$9</f>
        <v>Damesvolley Waregem</v>
      </c>
      <c r="F4" s="7"/>
      <c r="G4" s="2" t="str">
        <f>$R$8</f>
        <v>Feniks Haacht</v>
      </c>
      <c r="H4" s="3" t="str">
        <f>_xlfn.CONCAT("BM",$O$3)</f>
        <v>BMU11</v>
      </c>
      <c r="I4" s="2" t="str">
        <f>$R$9</f>
        <v>Hermes Volley Oostende</v>
      </c>
      <c r="J4" s="7"/>
      <c r="K4" s="2" t="str">
        <f>$R$5</f>
        <v>VST Lions Groot Turnhout</v>
      </c>
      <c r="L4" s="19" t="str">
        <f t="shared" si="1"/>
        <v>BMU11</v>
      </c>
      <c r="M4" s="3" t="str">
        <f>$R$6</f>
        <v>VC Greenyard Maaseik</v>
      </c>
      <c r="O4" s="61" t="s">
        <v>25</v>
      </c>
      <c r="P4" s="55" t="s">
        <v>15</v>
      </c>
      <c r="Q4" s="55" t="s">
        <v>16</v>
      </c>
      <c r="R4" s="55" t="s">
        <v>15</v>
      </c>
      <c r="S4" s="62" t="s">
        <v>16</v>
      </c>
    </row>
    <row r="5" spans="1:19" ht="15" thickBot="1" x14ac:dyDescent="0.35">
      <c r="A5" s="8" t="s">
        <v>5</v>
      </c>
      <c r="B5" s="6"/>
      <c r="C5" s="2" t="str">
        <f>$S$5</f>
        <v>NRG VC Geel</v>
      </c>
      <c r="D5" s="3" t="str">
        <f t="shared" si="0"/>
        <v>KMU11</v>
      </c>
      <c r="E5" s="3" t="str">
        <f>$S$6</f>
        <v>Kortessem</v>
      </c>
      <c r="F5" s="7"/>
      <c r="G5" s="3" t="str">
        <f>$S$9</f>
        <v>Damesvolley Waregem</v>
      </c>
      <c r="H5" s="3" t="str">
        <f>_xlfn.CONCAT("KM",$O$3)</f>
        <v>KMU11</v>
      </c>
      <c r="I5" s="3" t="str">
        <f>$S$8</f>
        <v>Volley Haasrode Leuven</v>
      </c>
      <c r="J5" s="7"/>
      <c r="K5" s="2" t="str">
        <f>$R$7</f>
        <v xml:space="preserve"> Avanti Aalter</v>
      </c>
      <c r="L5" s="3" t="str">
        <f t="shared" si="1"/>
        <v>BMU11</v>
      </c>
      <c r="M5" s="3" t="str">
        <f>$R$6</f>
        <v>VC Greenyard Maaseik</v>
      </c>
      <c r="O5" s="61" t="s">
        <v>17</v>
      </c>
      <c r="P5" s="52" t="s">
        <v>66</v>
      </c>
      <c r="Q5" s="52" t="s">
        <v>63</v>
      </c>
      <c r="R5" s="52" t="s">
        <v>31</v>
      </c>
      <c r="S5" s="63" t="s">
        <v>66</v>
      </c>
    </row>
    <row r="6" spans="1:19" ht="15" thickBot="1" x14ac:dyDescent="0.35">
      <c r="A6" s="8" t="s">
        <v>6</v>
      </c>
      <c r="B6" s="6"/>
      <c r="C6" s="2" t="str">
        <f>$S$8</f>
        <v>Volley Haasrode Leuven</v>
      </c>
      <c r="D6" s="3" t="str">
        <f t="shared" si="0"/>
        <v>KMU11</v>
      </c>
      <c r="E6" s="3" t="str">
        <f>$S$7</f>
        <v>Damesvolley Dok Noord Gent</v>
      </c>
      <c r="F6" s="9"/>
      <c r="G6" s="2" t="str">
        <f>$R$9</f>
        <v>Hermes Volley Oostende</v>
      </c>
      <c r="H6" s="3" t="str">
        <f>_xlfn.CONCAT("BM",$O$3)</f>
        <v>BMU11</v>
      </c>
      <c r="I6" s="2" t="str">
        <f>$R$7</f>
        <v xml:space="preserve"> Avanti Aalter</v>
      </c>
      <c r="J6" s="7"/>
      <c r="K6" s="2" t="str">
        <f>$R$8</f>
        <v>Feniks Haacht</v>
      </c>
      <c r="L6" s="3" t="str">
        <f t="shared" si="1"/>
        <v>BMU11</v>
      </c>
      <c r="M6" s="3" t="str">
        <f>$R$5</f>
        <v>VST Lions Groot Turnhout</v>
      </c>
      <c r="O6" s="61" t="s">
        <v>18</v>
      </c>
      <c r="P6" s="52" t="s">
        <v>67</v>
      </c>
      <c r="Q6" s="56" t="s">
        <v>56</v>
      </c>
      <c r="R6" s="56" t="s">
        <v>32</v>
      </c>
      <c r="S6" s="63" t="s">
        <v>70</v>
      </c>
    </row>
    <row r="7" spans="1:19" ht="15" thickBot="1" x14ac:dyDescent="0.35">
      <c r="A7" s="8" t="s">
        <v>7</v>
      </c>
      <c r="B7" s="6"/>
      <c r="C7" s="2" t="str">
        <f>$S$6</f>
        <v>Kortessem</v>
      </c>
      <c r="D7" s="3" t="str">
        <f t="shared" si="0"/>
        <v>KMU11</v>
      </c>
      <c r="E7" s="3" t="str">
        <f>$S$9</f>
        <v>Damesvolley Waregem</v>
      </c>
      <c r="F7" s="7"/>
      <c r="G7" s="20"/>
      <c r="H7" s="21"/>
      <c r="I7" s="22"/>
      <c r="J7" s="29"/>
      <c r="K7" s="2" t="str">
        <f>$R$6</f>
        <v>VC Greenyard Maaseik</v>
      </c>
      <c r="L7" s="3" t="str">
        <f t="shared" si="1"/>
        <v>BMU11</v>
      </c>
      <c r="M7" s="3" t="str">
        <f>$R$8</f>
        <v>Feniks Haacht</v>
      </c>
      <c r="O7" s="61" t="s">
        <v>19</v>
      </c>
      <c r="P7" s="52" t="s">
        <v>68</v>
      </c>
      <c r="Q7" s="52" t="s">
        <v>65</v>
      </c>
      <c r="R7" s="52" t="s">
        <v>33</v>
      </c>
      <c r="S7" s="63" t="s">
        <v>71</v>
      </c>
    </row>
    <row r="8" spans="1:19" ht="15" thickBot="1" x14ac:dyDescent="0.35">
      <c r="A8" s="8" t="s">
        <v>8</v>
      </c>
      <c r="B8" s="6"/>
      <c r="C8" s="2" t="str">
        <f>$S$5</f>
        <v>NRG VC Geel</v>
      </c>
      <c r="D8" s="3" t="str">
        <f t="shared" si="0"/>
        <v>KMU11</v>
      </c>
      <c r="E8" s="3" t="str">
        <f>$S$8</f>
        <v>Volley Haasrode Leuven</v>
      </c>
      <c r="F8" s="7"/>
      <c r="G8" s="2" t="str">
        <f>$S$6</f>
        <v>Kortessem</v>
      </c>
      <c r="H8" s="3" t="str">
        <f>_xlfn.CONCAT("KM",$O$3)</f>
        <v>KMU11</v>
      </c>
      <c r="I8" s="3" t="str">
        <f>$S$7</f>
        <v>Damesvolley Dok Noord Gent</v>
      </c>
      <c r="J8" s="7"/>
      <c r="K8" s="2" t="str">
        <f>$R$9</f>
        <v>Hermes Volley Oostende</v>
      </c>
      <c r="L8" s="3" t="str">
        <f t="shared" si="1"/>
        <v>BMU11</v>
      </c>
      <c r="M8" s="3" t="str">
        <f>$R$5</f>
        <v>VST Lions Groot Turnhout</v>
      </c>
      <c r="O8" s="61" t="s">
        <v>20</v>
      </c>
      <c r="P8" s="52" t="s">
        <v>69</v>
      </c>
      <c r="Q8" s="52" t="s">
        <v>49</v>
      </c>
      <c r="R8" s="52" t="s">
        <v>34</v>
      </c>
      <c r="S8" s="63" t="s">
        <v>59</v>
      </c>
    </row>
    <row r="9" spans="1:19" ht="15" thickBot="1" x14ac:dyDescent="0.35">
      <c r="A9" s="8" t="s">
        <v>9</v>
      </c>
      <c r="B9" s="6"/>
      <c r="C9" s="2" t="str">
        <f>$S$9</f>
        <v>Damesvolley Waregem</v>
      </c>
      <c r="D9" s="3" t="str">
        <f t="shared" si="0"/>
        <v>KMU11</v>
      </c>
      <c r="E9" s="3" t="str">
        <f>$S$5</f>
        <v>NRG VC Geel</v>
      </c>
      <c r="F9" s="9"/>
      <c r="G9" s="2" t="str">
        <f>$R$6</f>
        <v>VC Greenyard Maaseik</v>
      </c>
      <c r="H9" s="3" t="str">
        <f>_xlfn.CONCAT("BM",$O$3)</f>
        <v>BMU11</v>
      </c>
      <c r="I9" s="2" t="str">
        <f>$R$9</f>
        <v>Hermes Volley Oostende</v>
      </c>
      <c r="J9" s="7"/>
      <c r="K9" s="2" t="str">
        <f>$R$7</f>
        <v xml:space="preserve"> Avanti Aalter</v>
      </c>
      <c r="L9" s="3" t="str">
        <f t="shared" si="1"/>
        <v>BMU11</v>
      </c>
      <c r="M9" s="3" t="str">
        <f>$R$8</f>
        <v>Feniks Haacht</v>
      </c>
      <c r="O9" s="64" t="s">
        <v>21</v>
      </c>
      <c r="P9" s="65" t="s">
        <v>50</v>
      </c>
      <c r="Q9" s="65" t="s">
        <v>54</v>
      </c>
      <c r="R9" s="65" t="s">
        <v>35</v>
      </c>
      <c r="S9" s="66" t="s">
        <v>72</v>
      </c>
    </row>
    <row r="10" spans="1:19" ht="15" thickBot="1" x14ac:dyDescent="0.35">
      <c r="A10" s="8" t="s">
        <v>10</v>
      </c>
      <c r="B10" s="6"/>
      <c r="C10" s="10" t="s">
        <v>1</v>
      </c>
      <c r="D10" s="11" t="str">
        <f>_xlfn.CONCAT("M",$O$3)</f>
        <v>MU11</v>
      </c>
      <c r="E10" s="11" t="s">
        <v>13</v>
      </c>
      <c r="F10" s="12"/>
      <c r="G10" s="23"/>
      <c r="H10" s="24"/>
      <c r="I10" s="24"/>
      <c r="J10" s="30"/>
      <c r="K10" s="23"/>
      <c r="L10" s="24"/>
      <c r="M10" s="24"/>
    </row>
    <row r="11" spans="1:19" x14ac:dyDescent="0.3">
      <c r="A11" s="13"/>
      <c r="B11" s="13"/>
      <c r="C11" s="14"/>
      <c r="D11" s="14"/>
      <c r="E11" s="14"/>
      <c r="F11" s="14"/>
      <c r="G11" s="31"/>
      <c r="H11" s="31"/>
      <c r="I11" s="31"/>
      <c r="J11" s="31"/>
      <c r="K11" s="31"/>
      <c r="L11" s="31"/>
      <c r="M11" s="31"/>
    </row>
    <row r="12" spans="1:19" ht="15" thickBot="1" x14ac:dyDescent="0.35">
      <c r="H12" s="18" t="s">
        <v>22</v>
      </c>
    </row>
    <row r="13" spans="1:19" ht="15" thickBot="1" x14ac:dyDescent="0.35">
      <c r="C13" s="89" t="s">
        <v>0</v>
      </c>
      <c r="D13" s="90"/>
      <c r="E13" s="91"/>
      <c r="G13" s="89" t="s">
        <v>11</v>
      </c>
      <c r="H13" s="90"/>
      <c r="I13" s="91"/>
      <c r="K13" s="89" t="s">
        <v>12</v>
      </c>
      <c r="L13" s="90"/>
      <c r="M13" s="91"/>
    </row>
    <row r="14" spans="1:19" ht="15" thickBot="1" x14ac:dyDescent="0.35">
      <c r="A14" s="5" t="s">
        <v>3</v>
      </c>
      <c r="C14" s="2" t="str">
        <f>$Q$8</f>
        <v>VCV Leefdaal Bertem</v>
      </c>
      <c r="D14" s="3" t="str">
        <f t="shared" ref="D14:D20" si="2">_xlfn.CONCAT("KJ",$O$3)</f>
        <v>KJU11</v>
      </c>
      <c r="E14" s="3" t="str">
        <f>$Q$6</f>
        <v>MAVO Dilsen-Stokkem</v>
      </c>
      <c r="G14" s="2" t="str">
        <f>$Q$7</f>
        <v>Vamos Stekene St-Gillis-Waas</v>
      </c>
      <c r="H14" s="3" t="str">
        <f>_xlfn.CONCAT("KJ",$O$3)</f>
        <v>KJU11</v>
      </c>
      <c r="I14" s="3" t="str">
        <f>$Q$5</f>
        <v>Zuidrand Jongens V.A.</v>
      </c>
      <c r="K14" s="2" t="str">
        <f>$P$5</f>
        <v>NRG VC Geel</v>
      </c>
      <c r="L14" s="3" t="str">
        <f t="shared" ref="L14:L20" si="3">_xlfn.CONCAT("BJ",$O$3)</f>
        <v>BJU11</v>
      </c>
      <c r="M14" s="3" t="str">
        <f>$P$7</f>
        <v>Griffoenen Steenhuize</v>
      </c>
    </row>
    <row r="15" spans="1:19" ht="15" thickBot="1" x14ac:dyDescent="0.35">
      <c r="A15" s="8" t="s">
        <v>4</v>
      </c>
      <c r="C15" s="2" t="str">
        <f>$Q$7</f>
        <v>Vamos Stekene St-Gillis-Waas</v>
      </c>
      <c r="D15" s="3" t="str">
        <f t="shared" si="2"/>
        <v>KJU11</v>
      </c>
      <c r="E15" s="3" t="str">
        <f>$Q$9</f>
        <v>Rembert Torhout</v>
      </c>
      <c r="G15" s="2" t="str">
        <f>$P$8</f>
        <v>Velvoc Veltem-Beisem</v>
      </c>
      <c r="H15" s="3" t="str">
        <f>_xlfn.CONCAT("BJ",$O$3)</f>
        <v>BJU11</v>
      </c>
      <c r="I15" s="2" t="str">
        <f>$P$9</f>
        <v>Knack Roeselare</v>
      </c>
      <c r="K15" s="2" t="str">
        <f>$P$5</f>
        <v>NRG VC Geel</v>
      </c>
      <c r="L15" s="3" t="str">
        <f t="shared" si="3"/>
        <v>BJU11</v>
      </c>
      <c r="M15" s="3" t="str">
        <f>$P$6</f>
        <v>VTI Hasselt</v>
      </c>
    </row>
    <row r="16" spans="1:19" ht="15" thickBot="1" x14ac:dyDescent="0.35">
      <c r="A16" s="8" t="s">
        <v>5</v>
      </c>
      <c r="C16" s="2" t="str">
        <f>$Q$5</f>
        <v>Zuidrand Jongens V.A.</v>
      </c>
      <c r="D16" s="3" t="str">
        <f t="shared" si="2"/>
        <v>KJU11</v>
      </c>
      <c r="E16" s="3" t="str">
        <f>$Q$6</f>
        <v>MAVO Dilsen-Stokkem</v>
      </c>
      <c r="G16" s="3" t="str">
        <f>$Q$9</f>
        <v>Rembert Torhout</v>
      </c>
      <c r="H16" s="3" t="str">
        <f>_xlfn.CONCAT("KJ",$O$3)</f>
        <v>KJU11</v>
      </c>
      <c r="I16" s="3" t="str">
        <f>$Q$8</f>
        <v>VCV Leefdaal Bertem</v>
      </c>
      <c r="K16" s="2" t="str">
        <f>$P$7</f>
        <v>Griffoenen Steenhuize</v>
      </c>
      <c r="L16" s="3" t="str">
        <f t="shared" si="3"/>
        <v>BJU11</v>
      </c>
      <c r="M16" s="3" t="str">
        <f>$P$6</f>
        <v>VTI Hasselt</v>
      </c>
    </row>
    <row r="17" spans="1:13" ht="15" thickBot="1" x14ac:dyDescent="0.35">
      <c r="A17" s="8" t="s">
        <v>6</v>
      </c>
      <c r="C17" s="2" t="str">
        <f>$Q$8</f>
        <v>VCV Leefdaal Bertem</v>
      </c>
      <c r="D17" s="3" t="str">
        <f t="shared" si="2"/>
        <v>KJU11</v>
      </c>
      <c r="E17" s="3" t="str">
        <f>$Q$7</f>
        <v>Vamos Stekene St-Gillis-Waas</v>
      </c>
      <c r="G17" s="2" t="str">
        <f>$P$9</f>
        <v>Knack Roeselare</v>
      </c>
      <c r="H17" s="3" t="str">
        <f>_xlfn.CONCAT("BJ",$O$3)</f>
        <v>BJU11</v>
      </c>
      <c r="I17" s="2" t="str">
        <f>$P$7</f>
        <v>Griffoenen Steenhuize</v>
      </c>
      <c r="K17" s="2" t="str">
        <f>$P$8</f>
        <v>Velvoc Veltem-Beisem</v>
      </c>
      <c r="L17" s="3" t="str">
        <f t="shared" si="3"/>
        <v>BJU11</v>
      </c>
      <c r="M17" s="3" t="str">
        <f>$P$5</f>
        <v>NRG VC Geel</v>
      </c>
    </row>
    <row r="18" spans="1:13" ht="15" thickBot="1" x14ac:dyDescent="0.35">
      <c r="A18" s="8" t="s">
        <v>7</v>
      </c>
      <c r="C18" s="2" t="str">
        <f>$Q$6</f>
        <v>MAVO Dilsen-Stokkem</v>
      </c>
      <c r="D18" s="3" t="str">
        <f t="shared" si="2"/>
        <v>KJU11</v>
      </c>
      <c r="E18" s="3" t="str">
        <f>$Q$9</f>
        <v>Rembert Torhout</v>
      </c>
      <c r="G18" s="20"/>
      <c r="H18" s="21"/>
      <c r="I18" s="22"/>
      <c r="K18" s="2" t="str">
        <f>$P$6</f>
        <v>VTI Hasselt</v>
      </c>
      <c r="L18" s="3" t="str">
        <f t="shared" si="3"/>
        <v>BJU11</v>
      </c>
      <c r="M18" s="3" t="str">
        <f>$P$8</f>
        <v>Velvoc Veltem-Beisem</v>
      </c>
    </row>
    <row r="19" spans="1:13" ht="15" thickBot="1" x14ac:dyDescent="0.35">
      <c r="A19" s="8" t="s">
        <v>8</v>
      </c>
      <c r="C19" s="2" t="str">
        <f>$Q$5</f>
        <v>Zuidrand Jongens V.A.</v>
      </c>
      <c r="D19" s="3" t="str">
        <f t="shared" si="2"/>
        <v>KJU11</v>
      </c>
      <c r="E19" s="3" t="str">
        <f>$Q$8</f>
        <v>VCV Leefdaal Bertem</v>
      </c>
      <c r="G19" s="2" t="str">
        <f>$Q$6</f>
        <v>MAVO Dilsen-Stokkem</v>
      </c>
      <c r="H19" s="3" t="str">
        <f>_xlfn.CONCAT("KJ",$O$3)</f>
        <v>KJU11</v>
      </c>
      <c r="I19" s="3" t="str">
        <f>$Q$7</f>
        <v>Vamos Stekene St-Gillis-Waas</v>
      </c>
      <c r="K19" s="2" t="str">
        <f>$P$9</f>
        <v>Knack Roeselare</v>
      </c>
      <c r="L19" s="3" t="str">
        <f t="shared" si="3"/>
        <v>BJU11</v>
      </c>
      <c r="M19" s="3" t="str">
        <f>$P$5</f>
        <v>NRG VC Geel</v>
      </c>
    </row>
    <row r="20" spans="1:13" ht="15" thickBot="1" x14ac:dyDescent="0.35">
      <c r="A20" s="8" t="s">
        <v>9</v>
      </c>
      <c r="C20" s="2" t="str">
        <f>$Q$9</f>
        <v>Rembert Torhout</v>
      </c>
      <c r="D20" s="3" t="str">
        <f t="shared" si="2"/>
        <v>KJU11</v>
      </c>
      <c r="E20" s="3" t="str">
        <f>$Q$5</f>
        <v>Zuidrand Jongens V.A.</v>
      </c>
      <c r="G20" s="2" t="str">
        <f>$P$6</f>
        <v>VTI Hasselt</v>
      </c>
      <c r="H20" s="3" t="str">
        <f>_xlfn.CONCAT("BJ",$O$3)</f>
        <v>BJU11</v>
      </c>
      <c r="I20" s="2" t="str">
        <f>$P$9</f>
        <v>Knack Roeselare</v>
      </c>
      <c r="K20" s="2" t="str">
        <f>$P$7</f>
        <v>Griffoenen Steenhuize</v>
      </c>
      <c r="L20" s="3" t="str">
        <f t="shared" si="3"/>
        <v>BJU11</v>
      </c>
      <c r="M20" s="3" t="str">
        <f>$P$8</f>
        <v>Velvoc Veltem-Beisem</v>
      </c>
    </row>
    <row r="21" spans="1:13" ht="15" thickBot="1" x14ac:dyDescent="0.35">
      <c r="A21" s="8" t="s">
        <v>10</v>
      </c>
      <c r="C21" s="10" t="s">
        <v>1</v>
      </c>
      <c r="D21" s="11" t="str">
        <f>_xlfn.CONCAT("J",$O$3)</f>
        <v>JU11</v>
      </c>
      <c r="E21" s="11" t="s">
        <v>13</v>
      </c>
      <c r="G21" s="23"/>
      <c r="H21" s="24"/>
      <c r="I21" s="24"/>
      <c r="K21" s="23"/>
      <c r="L21" s="24"/>
      <c r="M21" s="24"/>
    </row>
  </sheetData>
  <mergeCells count="9">
    <mergeCell ref="P2:S2"/>
    <mergeCell ref="P3:Q3"/>
    <mergeCell ref="R3:S3"/>
    <mergeCell ref="K13:M13"/>
    <mergeCell ref="C2:E2"/>
    <mergeCell ref="G2:I2"/>
    <mergeCell ref="K2:M2"/>
    <mergeCell ref="C13:E13"/>
    <mergeCell ref="G13:I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8314-8514-409B-8044-537B1D3B816A}">
  <dimension ref="A1:S21"/>
  <sheetViews>
    <sheetView tabSelected="1" topLeftCell="C1" workbookViewId="0">
      <selection activeCell="S7" sqref="S7"/>
    </sheetView>
  </sheetViews>
  <sheetFormatPr defaultColWidth="8.88671875" defaultRowHeight="14.4" x14ac:dyDescent="0.3"/>
  <cols>
    <col min="2" max="2" width="2.5546875" customWidth="1"/>
    <col min="3" max="3" width="29" style="1" bestFit="1" customWidth="1"/>
    <col min="4" max="4" width="7.33203125" style="1" bestFit="1" customWidth="1"/>
    <col min="5" max="5" width="29" style="1" bestFit="1" customWidth="1"/>
    <col min="6" max="6" width="2.5546875" style="1" customWidth="1"/>
    <col min="7" max="7" width="29" style="1" bestFit="1" customWidth="1"/>
    <col min="8" max="8" width="7.6640625" style="1" bestFit="1" customWidth="1"/>
    <col min="9" max="9" width="34.109375" style="1" bestFit="1" customWidth="1"/>
    <col min="10" max="10" width="2.5546875" style="1" customWidth="1"/>
    <col min="11" max="11" width="34.109375" style="1" bestFit="1" customWidth="1"/>
    <col min="12" max="12" width="7.33203125" style="1" bestFit="1" customWidth="1"/>
    <col min="13" max="13" width="34.109375" style="1" bestFit="1" customWidth="1"/>
    <col min="15" max="15" width="16.6640625" bestFit="1" customWidth="1"/>
    <col min="16" max="16" width="35.88671875" bestFit="1" customWidth="1"/>
    <col min="17" max="17" width="31.6640625" bestFit="1" customWidth="1"/>
    <col min="18" max="18" width="28" bestFit="1" customWidth="1"/>
    <col min="19" max="19" width="22.6640625" bestFit="1" customWidth="1"/>
  </cols>
  <sheetData>
    <row r="1" spans="1:19" ht="15" thickBot="1" x14ac:dyDescent="0.35">
      <c r="H1" s="18" t="s">
        <v>23</v>
      </c>
    </row>
    <row r="2" spans="1:19" ht="15" thickBot="1" x14ac:dyDescent="0.35">
      <c r="C2" s="89" t="s">
        <v>0</v>
      </c>
      <c r="D2" s="90"/>
      <c r="E2" s="91"/>
      <c r="G2" s="89" t="s">
        <v>11</v>
      </c>
      <c r="H2" s="90"/>
      <c r="I2" s="91"/>
      <c r="K2" s="89" t="s">
        <v>12</v>
      </c>
      <c r="L2" s="90"/>
      <c r="M2" s="91"/>
      <c r="O2" s="60" t="s">
        <v>24</v>
      </c>
      <c r="P2" s="92" t="s">
        <v>14</v>
      </c>
      <c r="Q2" s="92"/>
      <c r="R2" s="92"/>
      <c r="S2" s="93"/>
    </row>
    <row r="3" spans="1:19" ht="15" thickBot="1" x14ac:dyDescent="0.35">
      <c r="A3" s="5" t="s">
        <v>3</v>
      </c>
      <c r="C3" s="2" t="str">
        <f>$S$9</f>
        <v>Damesvolley Waregem</v>
      </c>
      <c r="D3" s="3" t="str">
        <f t="shared" ref="D3:D9" si="0">_xlfn.CONCAT("KM",$O$3)</f>
        <v>KMU17</v>
      </c>
      <c r="E3" s="3" t="str">
        <f>$S$7</f>
        <v>Asterix Avo Beveren</v>
      </c>
      <c r="G3" s="2" t="str">
        <f>$S$5</f>
        <v>Noust Spinley Dessel</v>
      </c>
      <c r="H3" s="3" t="str">
        <f>_xlfn.CONCAT("KM",$O$3)</f>
        <v>KMU17</v>
      </c>
      <c r="I3" s="2" t="str">
        <f>$S$8</f>
        <v>Volley Haasrode Leuven</v>
      </c>
      <c r="K3" s="2" t="str">
        <f>$R$8</f>
        <v>Govok Gooik</v>
      </c>
      <c r="L3" s="3" t="str">
        <f t="shared" ref="L3:L9" si="1">_xlfn.CONCAT("BM",$O$3)</f>
        <v>BMU17</v>
      </c>
      <c r="M3" s="9" t="str">
        <f>$R$5</f>
        <v>VBC Zandhoven</v>
      </c>
      <c r="O3" s="33" t="s">
        <v>26</v>
      </c>
      <c r="P3" s="94" t="s">
        <v>22</v>
      </c>
      <c r="Q3" s="94"/>
      <c r="R3" s="94" t="s">
        <v>23</v>
      </c>
      <c r="S3" s="95"/>
    </row>
    <row r="4" spans="1:19" ht="15" thickBot="1" x14ac:dyDescent="0.35">
      <c r="A4" s="8" t="s">
        <v>4</v>
      </c>
      <c r="C4" s="2" t="str">
        <f>$S$5</f>
        <v>Noust Spinley Dessel</v>
      </c>
      <c r="D4" s="3" t="str">
        <f t="shared" si="0"/>
        <v>KMU17</v>
      </c>
      <c r="E4" s="3" t="str">
        <f>$S$6</f>
        <v>Jaraco As</v>
      </c>
      <c r="G4" s="7" t="str">
        <f>$R$9</f>
        <v>Darta Bevo Roeselare</v>
      </c>
      <c r="H4" s="3" t="str">
        <f>_xlfn.CONCAT("BM",$O$3)</f>
        <v>BMU17</v>
      </c>
      <c r="I4" s="2" t="str">
        <f>$R$6</f>
        <v>Jeval Alken</v>
      </c>
      <c r="K4" s="2" t="str">
        <f>$R$8</f>
        <v>Govok Gooik</v>
      </c>
      <c r="L4" s="19" t="str">
        <f t="shared" si="1"/>
        <v>BMU17</v>
      </c>
      <c r="M4" s="15" t="str">
        <f>$R$7</f>
        <v>Vamos Stekene St-Gillis-Waas</v>
      </c>
      <c r="O4" s="61" t="s">
        <v>25</v>
      </c>
      <c r="P4" s="55" t="s">
        <v>15</v>
      </c>
      <c r="Q4" s="55" t="s">
        <v>16</v>
      </c>
      <c r="R4" s="55" t="s">
        <v>15</v>
      </c>
      <c r="S4" s="62" t="s">
        <v>16</v>
      </c>
    </row>
    <row r="5" spans="1:19" ht="15" thickBot="1" x14ac:dyDescent="0.35">
      <c r="A5" s="8" t="s">
        <v>5</v>
      </c>
      <c r="C5" s="2" t="str">
        <f>$S$8</f>
        <v>Volley Haasrode Leuven</v>
      </c>
      <c r="D5" s="3" t="str">
        <f t="shared" si="0"/>
        <v>KMU17</v>
      </c>
      <c r="E5" s="3" t="str">
        <f>$S$7</f>
        <v>Asterix Avo Beveren</v>
      </c>
      <c r="G5" s="15" t="str">
        <f>$S$6</f>
        <v>Jaraco As</v>
      </c>
      <c r="H5" s="3" t="str">
        <f>_xlfn.CONCAT("KM",$O$3)</f>
        <v>KMU17</v>
      </c>
      <c r="I5" s="2" t="str">
        <f>$S$9</f>
        <v>Damesvolley Waregem</v>
      </c>
      <c r="K5" s="2" t="str">
        <f>$R$5</f>
        <v>VBC Zandhoven</v>
      </c>
      <c r="L5" s="3" t="str">
        <f t="shared" si="1"/>
        <v>BMU17</v>
      </c>
      <c r="M5" s="3" t="str">
        <f>$R$7</f>
        <v>Vamos Stekene St-Gillis-Waas</v>
      </c>
      <c r="O5" s="61" t="s">
        <v>17</v>
      </c>
      <c r="P5" s="52" t="s">
        <v>36</v>
      </c>
      <c r="Q5" s="52" t="s">
        <v>73</v>
      </c>
      <c r="R5" s="52" t="s">
        <v>41</v>
      </c>
      <c r="S5" s="63" t="s">
        <v>78</v>
      </c>
    </row>
    <row r="6" spans="1:19" ht="15" thickBot="1" x14ac:dyDescent="0.35">
      <c r="A6" s="8" t="s">
        <v>6</v>
      </c>
      <c r="C6" s="2" t="str">
        <f>$S$9</f>
        <v>Damesvolley Waregem</v>
      </c>
      <c r="D6" s="3" t="str">
        <f t="shared" si="0"/>
        <v>KMU17</v>
      </c>
      <c r="E6" s="3" t="str">
        <f>$S$5</f>
        <v>Noust Spinley Dessel</v>
      </c>
      <c r="G6" s="2" t="str">
        <f>$R$6</f>
        <v>Jeval Alken</v>
      </c>
      <c r="H6" s="3" t="str">
        <f>_xlfn.CONCAT("BM",$O$3)</f>
        <v>BMU17</v>
      </c>
      <c r="I6" s="2" t="str">
        <f>$R$5</f>
        <v>VBC Zandhoven</v>
      </c>
      <c r="K6" s="2" t="str">
        <f>$R$9</f>
        <v>Darta Bevo Roeselare</v>
      </c>
      <c r="L6" s="3" t="str">
        <f t="shared" si="1"/>
        <v>BMU17</v>
      </c>
      <c r="M6" s="3" t="str">
        <f>$R$8</f>
        <v>Govok Gooik</v>
      </c>
      <c r="O6" s="61" t="s">
        <v>18</v>
      </c>
      <c r="P6" s="56" t="s">
        <v>56</v>
      </c>
      <c r="Q6" s="52" t="s">
        <v>74</v>
      </c>
      <c r="R6" s="57" t="s">
        <v>61</v>
      </c>
      <c r="S6" s="63" t="s">
        <v>79</v>
      </c>
    </row>
    <row r="7" spans="1:19" ht="15" thickBot="1" x14ac:dyDescent="0.35">
      <c r="A7" s="8" t="s">
        <v>7</v>
      </c>
      <c r="C7" s="2" t="str">
        <f>$S$7</f>
        <v>Asterix Avo Beveren</v>
      </c>
      <c r="D7" s="3" t="str">
        <f t="shared" si="0"/>
        <v>KMU17</v>
      </c>
      <c r="E7" s="3" t="str">
        <f>$S$6</f>
        <v>Jaraco As</v>
      </c>
      <c r="G7" s="20"/>
      <c r="H7" s="21"/>
      <c r="I7" s="22"/>
      <c r="K7" s="2" t="str">
        <f>$R$7</f>
        <v>Vamos Stekene St-Gillis-Waas</v>
      </c>
      <c r="L7" s="3" t="str">
        <f t="shared" si="1"/>
        <v>BMU17</v>
      </c>
      <c r="M7" s="3" t="str">
        <f>$R$9</f>
        <v>Darta Bevo Roeselare</v>
      </c>
      <c r="O7" s="61" t="s">
        <v>19</v>
      </c>
      <c r="P7" s="52" t="s">
        <v>75</v>
      </c>
      <c r="Q7" s="52" t="s">
        <v>58</v>
      </c>
      <c r="R7" s="52" t="s">
        <v>65</v>
      </c>
      <c r="S7" s="78" t="s">
        <v>82</v>
      </c>
    </row>
    <row r="8" spans="1:19" ht="15" thickBot="1" x14ac:dyDescent="0.35">
      <c r="A8" s="8" t="s">
        <v>8</v>
      </c>
      <c r="C8" s="2" t="str">
        <f>$S$8</f>
        <v>Volley Haasrode Leuven</v>
      </c>
      <c r="D8" s="3" t="str">
        <f t="shared" si="0"/>
        <v>KMU17</v>
      </c>
      <c r="E8" s="3" t="str">
        <f>$S$9</f>
        <v>Damesvolley Waregem</v>
      </c>
      <c r="G8" s="2" t="str">
        <f>$S$7</f>
        <v>Asterix Avo Beveren</v>
      </c>
      <c r="H8" s="3" t="str">
        <f>_xlfn.CONCAT("KM",$O$3)</f>
        <v>KMU17</v>
      </c>
      <c r="I8" s="2" t="str">
        <f>$S$5</f>
        <v>Noust Spinley Dessel</v>
      </c>
      <c r="K8" s="2" t="str">
        <f>$R$6</f>
        <v>Jeval Alken</v>
      </c>
      <c r="L8" s="3" t="str">
        <f t="shared" si="1"/>
        <v>BMU17</v>
      </c>
      <c r="M8" s="3" t="str">
        <f>$R$8</f>
        <v>Govok Gooik</v>
      </c>
      <c r="O8" s="61" t="s">
        <v>20</v>
      </c>
      <c r="P8" s="52" t="s">
        <v>76</v>
      </c>
      <c r="Q8" s="52" t="s">
        <v>44</v>
      </c>
      <c r="R8" s="52" t="s">
        <v>60</v>
      </c>
      <c r="S8" s="63" t="s">
        <v>59</v>
      </c>
    </row>
    <row r="9" spans="1:19" ht="15" thickBot="1" x14ac:dyDescent="0.35">
      <c r="A9" s="8" t="s">
        <v>9</v>
      </c>
      <c r="C9" s="2" t="str">
        <f>$S$6</f>
        <v>Jaraco As</v>
      </c>
      <c r="D9" s="3" t="str">
        <f t="shared" si="0"/>
        <v>KMU17</v>
      </c>
      <c r="E9" s="3" t="str">
        <f>$S$8</f>
        <v>Volley Haasrode Leuven</v>
      </c>
      <c r="G9" s="2" t="str">
        <f>$R$7</f>
        <v>Vamos Stekene St-Gillis-Waas</v>
      </c>
      <c r="H9" s="3" t="str">
        <f>_xlfn.CONCAT("BM",$O$3)</f>
        <v>BMU17</v>
      </c>
      <c r="I9" s="2" t="str">
        <f>$R$6</f>
        <v>Jeval Alken</v>
      </c>
      <c r="K9" s="2" t="str">
        <f>$R$5</f>
        <v>VBC Zandhoven</v>
      </c>
      <c r="L9" s="3" t="str">
        <f t="shared" si="1"/>
        <v>BMU17</v>
      </c>
      <c r="M9" s="3" t="str">
        <f>$R$9</f>
        <v>Darta Bevo Roeselare</v>
      </c>
      <c r="O9" s="64" t="s">
        <v>21</v>
      </c>
      <c r="P9" s="65" t="s">
        <v>77</v>
      </c>
      <c r="Q9" s="65" t="s">
        <v>50</v>
      </c>
      <c r="R9" s="65" t="s">
        <v>40</v>
      </c>
      <c r="S9" s="66" t="s">
        <v>72</v>
      </c>
    </row>
    <row r="10" spans="1:19" ht="15" thickBot="1" x14ac:dyDescent="0.35">
      <c r="A10" s="8" t="s">
        <v>10</v>
      </c>
      <c r="C10" s="10" t="s">
        <v>1</v>
      </c>
      <c r="D10" s="11" t="str">
        <f>_xlfn.CONCAT("M",$O$3)</f>
        <v>MU17</v>
      </c>
      <c r="E10" s="11" t="s">
        <v>2</v>
      </c>
      <c r="G10" s="23"/>
      <c r="H10" s="24"/>
      <c r="I10" s="24"/>
      <c r="K10" s="23"/>
      <c r="L10" s="24"/>
      <c r="M10" s="24"/>
    </row>
    <row r="12" spans="1:19" ht="15" thickBot="1" x14ac:dyDescent="0.35">
      <c r="H12" s="18" t="s">
        <v>22</v>
      </c>
    </row>
    <row r="13" spans="1:19" ht="15" thickBot="1" x14ac:dyDescent="0.35">
      <c r="C13" s="89" t="s">
        <v>0</v>
      </c>
      <c r="D13" s="90"/>
      <c r="E13" s="91"/>
      <c r="G13" s="89" t="s">
        <v>11</v>
      </c>
      <c r="H13" s="90"/>
      <c r="I13" s="91"/>
      <c r="K13" s="89" t="s">
        <v>12</v>
      </c>
      <c r="L13" s="90"/>
      <c r="M13" s="91"/>
    </row>
    <row r="14" spans="1:19" ht="15" thickBot="1" x14ac:dyDescent="0.35">
      <c r="A14" s="5" t="s">
        <v>3</v>
      </c>
      <c r="C14" s="2" t="str">
        <f>$Q$9</f>
        <v>Knack Roeselare</v>
      </c>
      <c r="D14" s="3" t="str">
        <f t="shared" ref="D14:D20" si="2">_xlfn.CONCAT("KJ",$O$3)</f>
        <v>KJU17</v>
      </c>
      <c r="E14" s="3" t="str">
        <f>$Q$7</f>
        <v>Caruur Volley Gent</v>
      </c>
      <c r="G14" s="2" t="str">
        <f>$Q$5</f>
        <v>Servantes Volley Noorderkempen</v>
      </c>
      <c r="H14" s="3" t="str">
        <f>_xlfn.CONCAT("KJ",$O$3)</f>
        <v>KJU17</v>
      </c>
      <c r="I14" s="3" t="str">
        <f>$Q$8</f>
        <v>Kruikenburg Ternat</v>
      </c>
      <c r="K14" s="2" t="str">
        <f>$P$8</f>
        <v>VBT Machelen</v>
      </c>
      <c r="L14" s="3" t="str">
        <f t="shared" ref="L14:L20" si="3">_xlfn.CONCAT("BJ",$O$3)</f>
        <v>BJU17</v>
      </c>
      <c r="M14" s="3" t="str">
        <f>$P$5</f>
        <v>Amigos Van Pelt Sint-Antonius Zoersel</v>
      </c>
    </row>
    <row r="15" spans="1:19" ht="15" thickBot="1" x14ac:dyDescent="0.35">
      <c r="A15" s="8" t="s">
        <v>4</v>
      </c>
      <c r="C15" s="2" t="str">
        <f>$Q$5</f>
        <v>Servantes Volley Noorderkempen</v>
      </c>
      <c r="D15" s="3" t="str">
        <f t="shared" si="2"/>
        <v>KJU17</v>
      </c>
      <c r="E15" s="3" t="str">
        <f>$Q$6</f>
        <v>Sparvoc Lanaken</v>
      </c>
      <c r="G15" s="7" t="str">
        <f>$P$9</f>
        <v>VT Marke Webis Wevelgem</v>
      </c>
      <c r="H15" s="3" t="str">
        <f>_xlfn.CONCAT("BJ",$O$3)</f>
        <v>BJU17</v>
      </c>
      <c r="I15" s="2" t="str">
        <f>$P$6</f>
        <v>MAVO Dilsen-Stokkem</v>
      </c>
      <c r="K15" s="2" t="str">
        <f>$P$8</f>
        <v>VBT Machelen</v>
      </c>
      <c r="L15" s="3" t="str">
        <f t="shared" si="3"/>
        <v>BJU17</v>
      </c>
      <c r="M15" s="3" t="str">
        <f>$P$7</f>
        <v>JTV Dero Zele Berlare</v>
      </c>
    </row>
    <row r="16" spans="1:19" ht="15" thickBot="1" x14ac:dyDescent="0.35">
      <c r="A16" s="8" t="s">
        <v>5</v>
      </c>
      <c r="C16" s="2" t="str">
        <f>$Q$8</f>
        <v>Kruikenburg Ternat</v>
      </c>
      <c r="D16" s="3" t="str">
        <f t="shared" si="2"/>
        <v>KJU17</v>
      </c>
      <c r="E16" s="3" t="str">
        <f>$Q$7</f>
        <v>Caruur Volley Gent</v>
      </c>
      <c r="G16" s="17" t="str">
        <f>$Q$6</f>
        <v>Sparvoc Lanaken</v>
      </c>
      <c r="H16" s="3" t="str">
        <f>_xlfn.CONCAT("KJ",$O$3)</f>
        <v>KJU17</v>
      </c>
      <c r="I16" s="3" t="str">
        <f>$Q$9</f>
        <v>Knack Roeselare</v>
      </c>
      <c r="K16" s="2" t="str">
        <f>$P$5</f>
        <v>Amigos Van Pelt Sint-Antonius Zoersel</v>
      </c>
      <c r="L16" s="3" t="str">
        <f t="shared" si="3"/>
        <v>BJU17</v>
      </c>
      <c r="M16" s="3" t="str">
        <f>$P$7</f>
        <v>JTV Dero Zele Berlare</v>
      </c>
    </row>
    <row r="17" spans="1:13" ht="15" thickBot="1" x14ac:dyDescent="0.35">
      <c r="A17" s="8" t="s">
        <v>6</v>
      </c>
      <c r="C17" s="2" t="str">
        <f>$Q$9</f>
        <v>Knack Roeselare</v>
      </c>
      <c r="D17" s="3" t="str">
        <f t="shared" si="2"/>
        <v>KJU17</v>
      </c>
      <c r="E17" s="3" t="str">
        <f>$Q$5</f>
        <v>Servantes Volley Noorderkempen</v>
      </c>
      <c r="G17" s="16" t="str">
        <f>$P$6</f>
        <v>MAVO Dilsen-Stokkem</v>
      </c>
      <c r="H17" s="3" t="str">
        <f>_xlfn.CONCAT("BJ",$O$3)</f>
        <v>BJU17</v>
      </c>
      <c r="I17" s="2" t="str">
        <f>$P$5</f>
        <v>Amigos Van Pelt Sint-Antonius Zoersel</v>
      </c>
      <c r="K17" s="2" t="str">
        <f>$P$9</f>
        <v>VT Marke Webis Wevelgem</v>
      </c>
      <c r="L17" s="3" t="str">
        <f t="shared" si="3"/>
        <v>BJU17</v>
      </c>
      <c r="M17" s="3" t="str">
        <f>$P$8</f>
        <v>VBT Machelen</v>
      </c>
    </row>
    <row r="18" spans="1:13" ht="15" thickBot="1" x14ac:dyDescent="0.35">
      <c r="A18" s="8" t="s">
        <v>7</v>
      </c>
      <c r="C18" s="2" t="str">
        <f>$Q$7</f>
        <v>Caruur Volley Gent</v>
      </c>
      <c r="D18" s="3" t="str">
        <f t="shared" si="2"/>
        <v>KJU17</v>
      </c>
      <c r="E18" s="3" t="str">
        <f>$Q$6</f>
        <v>Sparvoc Lanaken</v>
      </c>
      <c r="G18" s="26"/>
      <c r="H18" s="21"/>
      <c r="I18" s="22"/>
      <c r="K18" s="2" t="str">
        <f>$P$7</f>
        <v>JTV Dero Zele Berlare</v>
      </c>
      <c r="L18" s="3" t="str">
        <f t="shared" si="3"/>
        <v>BJU17</v>
      </c>
      <c r="M18" s="3" t="str">
        <f>$P$9</f>
        <v>VT Marke Webis Wevelgem</v>
      </c>
    </row>
    <row r="19" spans="1:13" ht="15" thickBot="1" x14ac:dyDescent="0.35">
      <c r="A19" s="8" t="s">
        <v>8</v>
      </c>
      <c r="C19" s="2" t="str">
        <f>$Q$8</f>
        <v>Kruikenburg Ternat</v>
      </c>
      <c r="D19" s="3" t="str">
        <f t="shared" si="2"/>
        <v>KJU17</v>
      </c>
      <c r="E19" s="3" t="str">
        <f>$Q$9</f>
        <v>Knack Roeselare</v>
      </c>
      <c r="G19" s="16" t="str">
        <f>$Q$7</f>
        <v>Caruur Volley Gent</v>
      </c>
      <c r="H19" s="3" t="str">
        <f>_xlfn.CONCAT("KJ",$O$3)</f>
        <v>KJU17</v>
      </c>
      <c r="I19" s="2" t="str">
        <f>$Q$5</f>
        <v>Servantes Volley Noorderkempen</v>
      </c>
      <c r="K19" s="2" t="str">
        <f>$P$6</f>
        <v>MAVO Dilsen-Stokkem</v>
      </c>
      <c r="L19" s="3" t="str">
        <f t="shared" si="3"/>
        <v>BJU17</v>
      </c>
      <c r="M19" s="3" t="str">
        <f>$P$8</f>
        <v>VBT Machelen</v>
      </c>
    </row>
    <row r="20" spans="1:13" ht="15" thickBot="1" x14ac:dyDescent="0.35">
      <c r="A20" s="8" t="s">
        <v>9</v>
      </c>
      <c r="C20" s="2" t="str">
        <f>$Q$6</f>
        <v>Sparvoc Lanaken</v>
      </c>
      <c r="D20" s="3" t="str">
        <f t="shared" si="2"/>
        <v>KJU17</v>
      </c>
      <c r="E20" s="3" t="str">
        <f>$Q$8</f>
        <v>Kruikenburg Ternat</v>
      </c>
      <c r="G20" s="27" t="str">
        <f>$P$7</f>
        <v>JTV Dero Zele Berlare</v>
      </c>
      <c r="H20" s="3" t="str">
        <f>_xlfn.CONCAT("BJ",$O$3)</f>
        <v>BJU17</v>
      </c>
      <c r="I20" s="2" t="str">
        <f>$P$6</f>
        <v>MAVO Dilsen-Stokkem</v>
      </c>
      <c r="K20" s="2" t="str">
        <f>$P$5</f>
        <v>Amigos Van Pelt Sint-Antonius Zoersel</v>
      </c>
      <c r="L20" s="3" t="str">
        <f t="shared" si="3"/>
        <v>BJU17</v>
      </c>
      <c r="M20" s="3" t="str">
        <f>$P$9</f>
        <v>VT Marke Webis Wevelgem</v>
      </c>
    </row>
    <row r="21" spans="1:13" ht="15" thickBot="1" x14ac:dyDescent="0.35">
      <c r="A21" s="8" t="s">
        <v>10</v>
      </c>
      <c r="C21" s="10" t="s">
        <v>1</v>
      </c>
      <c r="D21" s="11" t="str">
        <f>_xlfn.CONCAT("J",$O$3)</f>
        <v>JU17</v>
      </c>
      <c r="E21" s="11" t="s">
        <v>2</v>
      </c>
      <c r="G21" s="23"/>
      <c r="H21" s="24"/>
      <c r="I21" s="24"/>
      <c r="K21" s="23"/>
      <c r="L21" s="24"/>
      <c r="M21" s="24"/>
    </row>
  </sheetData>
  <mergeCells count="9">
    <mergeCell ref="P2:S2"/>
    <mergeCell ref="P3:Q3"/>
    <mergeCell ref="R3:S3"/>
    <mergeCell ref="K13:M13"/>
    <mergeCell ref="C2:E2"/>
    <mergeCell ref="G2:I2"/>
    <mergeCell ref="K2:M2"/>
    <mergeCell ref="C13:E13"/>
    <mergeCell ref="G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Antwerpen</vt:lpstr>
      <vt:lpstr>Limburg</vt:lpstr>
      <vt:lpstr>Oost-Vlaanderen</vt:lpstr>
      <vt:lpstr>Vlaams-Brabant</vt:lpstr>
      <vt:lpstr>West-Vlaanderen</vt:lpstr>
      <vt:lpstr>Antwerpen!Afdrukbereik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Willems</dc:creator>
  <cp:lastModifiedBy>Nette Caluwe</cp:lastModifiedBy>
  <cp:lastPrinted>2023-05-11T15:20:20Z</cp:lastPrinted>
  <dcterms:created xsi:type="dcterms:W3CDTF">2023-04-08T09:48:20Z</dcterms:created>
  <dcterms:modified xsi:type="dcterms:W3CDTF">2025-05-05T13:06:38Z</dcterms:modified>
</cp:coreProperties>
</file>