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paroVelezGutierrez\Desktop\"/>
    </mc:Choice>
  </mc:AlternateContent>
  <xr:revisionPtr revIDLastSave="0" documentId="13_ncr:1_{AF242128-FC3B-4A48-8604-C82EE520CBCB}" xr6:coauthVersionLast="47" xr6:coauthVersionMax="47" xr10:uidLastSave="{00000000-0000-0000-0000-000000000000}"/>
  <bookViews>
    <workbookView xWindow="-108" yWindow="-108" windowWidth="23256" windowHeight="12456" xr2:uid="{4FD3ABEA-820E-4A26-AB71-BEFFE49F70FF}"/>
  </bookViews>
  <sheets>
    <sheet name="Antwerpen" sheetId="1" r:id="rId1"/>
    <sheet name="Limburg" sheetId="2" r:id="rId2"/>
    <sheet name="Oost-Vlaanderen" sheetId="3" r:id="rId3"/>
    <sheet name="Vlaams-Brabant" sheetId="4" r:id="rId4"/>
    <sheet name="West-Vlaanderen" sheetId="5" r:id="rId5"/>
    <sheet name="Blad1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4" l="1"/>
  <c r="K20" i="4"/>
  <c r="M19" i="4"/>
  <c r="K19" i="4"/>
  <c r="M18" i="4"/>
  <c r="K18" i="4"/>
  <c r="M17" i="4"/>
  <c r="K17" i="4"/>
  <c r="M16" i="4"/>
  <c r="K16" i="4"/>
  <c r="M15" i="4"/>
  <c r="K15" i="4"/>
  <c r="M14" i="4"/>
  <c r="K14" i="4"/>
  <c r="I20" i="4"/>
  <c r="G20" i="4"/>
  <c r="I17" i="4"/>
  <c r="G17" i="4"/>
  <c r="I15" i="4"/>
  <c r="G15" i="4"/>
  <c r="I19" i="4"/>
  <c r="G19" i="4"/>
  <c r="I16" i="4"/>
  <c r="G16" i="4"/>
  <c r="I14" i="4"/>
  <c r="G14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G20" i="5"/>
  <c r="I17" i="5"/>
  <c r="G17" i="5"/>
  <c r="I20" i="5"/>
  <c r="I15" i="5"/>
  <c r="G15" i="5"/>
  <c r="I16" i="5"/>
  <c r="G16" i="5"/>
  <c r="G19" i="5"/>
  <c r="I14" i="5"/>
  <c r="I19" i="5"/>
  <c r="G14" i="5"/>
  <c r="G9" i="5"/>
  <c r="I6" i="5"/>
  <c r="G4" i="5"/>
  <c r="I9" i="5"/>
  <c r="G6" i="5"/>
  <c r="I4" i="5"/>
  <c r="I8" i="5"/>
  <c r="G8" i="5"/>
  <c r="I5" i="5"/>
  <c r="G5" i="5"/>
  <c r="I3" i="5"/>
  <c r="G3" i="5"/>
  <c r="I8" i="4"/>
  <c r="G8" i="4"/>
  <c r="I9" i="4"/>
  <c r="G9" i="4"/>
  <c r="I6" i="4"/>
  <c r="G6" i="4"/>
  <c r="I5" i="4"/>
  <c r="G5" i="4"/>
  <c r="I4" i="4"/>
  <c r="G4" i="4"/>
  <c r="I3" i="4"/>
  <c r="G3" i="4"/>
  <c r="G9" i="3"/>
  <c r="I16" i="3"/>
  <c r="G16" i="3"/>
  <c r="I19" i="3"/>
  <c r="G19" i="3"/>
  <c r="I20" i="3"/>
  <c r="G20" i="3"/>
  <c r="I17" i="3"/>
  <c r="G17" i="3"/>
  <c r="I15" i="3"/>
  <c r="G15" i="3"/>
  <c r="I14" i="3"/>
  <c r="G14" i="3"/>
  <c r="G8" i="3"/>
  <c r="I8" i="3"/>
  <c r="I6" i="3"/>
  <c r="I9" i="3"/>
  <c r="G6" i="3"/>
  <c r="I5" i="3"/>
  <c r="G5" i="3"/>
  <c r="I4" i="3"/>
  <c r="G4" i="3"/>
  <c r="I3" i="3"/>
  <c r="G3" i="3"/>
  <c r="I8" i="2"/>
  <c r="G8" i="2"/>
  <c r="I9" i="2"/>
  <c r="G9" i="2"/>
  <c r="I6" i="2"/>
  <c r="G6" i="2"/>
  <c r="I5" i="2"/>
  <c r="G5" i="2"/>
  <c r="I4" i="2"/>
  <c r="G4" i="2"/>
  <c r="I3" i="2"/>
  <c r="G3" i="2"/>
  <c r="I20" i="2"/>
  <c r="G20" i="2"/>
  <c r="I19" i="2"/>
  <c r="G19" i="2"/>
  <c r="I17" i="2"/>
  <c r="G17" i="2"/>
  <c r="I16" i="2"/>
  <c r="G16" i="2"/>
  <c r="I15" i="2"/>
  <c r="G15" i="2"/>
  <c r="I14" i="2"/>
  <c r="G14" i="2"/>
  <c r="K18" i="2"/>
  <c r="M16" i="2"/>
  <c r="M15" i="2"/>
  <c r="K20" i="3"/>
  <c r="K16" i="3"/>
  <c r="M14" i="3"/>
  <c r="K20" i="5"/>
  <c r="K16" i="5"/>
  <c r="M14" i="5"/>
  <c r="K19" i="5"/>
  <c r="K19" i="3"/>
  <c r="K20" i="2"/>
  <c r="K16" i="2"/>
  <c r="M14" i="2"/>
  <c r="M19" i="2"/>
  <c r="M17" i="2"/>
  <c r="K15" i="2"/>
  <c r="K14" i="2"/>
  <c r="M20" i="3"/>
  <c r="M18" i="3"/>
  <c r="K17" i="3"/>
  <c r="K18" i="5"/>
  <c r="M16" i="5"/>
  <c r="M15" i="5"/>
  <c r="M19" i="5"/>
  <c r="M17" i="5"/>
  <c r="K15" i="5"/>
  <c r="K14" i="5"/>
  <c r="K18" i="3"/>
  <c r="M16" i="3"/>
  <c r="M15" i="3"/>
  <c r="M20" i="2"/>
  <c r="M18" i="2"/>
  <c r="K17" i="2"/>
  <c r="K19" i="2"/>
  <c r="M19" i="3"/>
  <c r="M17" i="3"/>
  <c r="K15" i="3"/>
  <c r="K14" i="3"/>
  <c r="M20" i="5"/>
  <c r="M18" i="5"/>
  <c r="K17" i="5"/>
  <c r="M9" i="5"/>
  <c r="M7" i="5"/>
  <c r="K6" i="5"/>
  <c r="K8" i="4"/>
  <c r="M8" i="3"/>
  <c r="M6" i="3"/>
  <c r="K4" i="3"/>
  <c r="K3" i="3"/>
  <c r="K8" i="2"/>
  <c r="M8" i="5"/>
  <c r="M6" i="5"/>
  <c r="K4" i="5"/>
  <c r="K3" i="5"/>
  <c r="M9" i="4"/>
  <c r="M7" i="4"/>
  <c r="K6" i="4"/>
  <c r="K7" i="3"/>
  <c r="M5" i="3"/>
  <c r="M4" i="3"/>
  <c r="M9" i="2"/>
  <c r="M7" i="2"/>
  <c r="K6" i="2"/>
  <c r="K7" i="5"/>
  <c r="M5" i="5"/>
  <c r="M4" i="5"/>
  <c r="K9" i="4"/>
  <c r="K5" i="4"/>
  <c r="M3" i="4"/>
  <c r="M9" i="3"/>
  <c r="M7" i="3"/>
  <c r="K6" i="3"/>
  <c r="M8" i="2"/>
  <c r="M6" i="2"/>
  <c r="K4" i="2"/>
  <c r="K3" i="2"/>
  <c r="K8" i="5"/>
  <c r="K7" i="4"/>
  <c r="M5" i="4"/>
  <c r="M4" i="4"/>
  <c r="K8" i="3"/>
  <c r="K9" i="2"/>
  <c r="K5" i="2"/>
  <c r="M3" i="2"/>
  <c r="K9" i="5"/>
  <c r="K5" i="5"/>
  <c r="M3" i="5"/>
  <c r="M8" i="4"/>
  <c r="M6" i="4"/>
  <c r="K4" i="4"/>
  <c r="K3" i="4"/>
  <c r="K9" i="3"/>
  <c r="K5" i="3"/>
  <c r="M3" i="3"/>
  <c r="K7" i="2"/>
  <c r="M5" i="2"/>
  <c r="M4" i="2"/>
  <c r="E17" i="5"/>
  <c r="C15" i="5"/>
  <c r="E17" i="3"/>
  <c r="C15" i="3"/>
  <c r="C18" i="2"/>
  <c r="E16" i="2"/>
  <c r="E14" i="2"/>
  <c r="C20" i="5"/>
  <c r="E18" i="5"/>
  <c r="E15" i="5"/>
  <c r="C20" i="3"/>
  <c r="E18" i="3"/>
  <c r="E15" i="3"/>
  <c r="E17" i="2"/>
  <c r="C15" i="2"/>
  <c r="C16" i="2"/>
  <c r="C18" i="5"/>
  <c r="E16" i="5"/>
  <c r="E14" i="5"/>
  <c r="E19" i="3"/>
  <c r="C17" i="3"/>
  <c r="C14" i="3"/>
  <c r="E20" i="2"/>
  <c r="C19" i="2"/>
  <c r="E20" i="5"/>
  <c r="C19" i="5"/>
  <c r="C16" i="5"/>
  <c r="C18" i="3"/>
  <c r="E16" i="3"/>
  <c r="E14" i="3"/>
  <c r="E19" i="2"/>
  <c r="C17" i="2"/>
  <c r="C14" i="2"/>
  <c r="E19" i="5"/>
  <c r="C17" i="5"/>
  <c r="C14" i="5"/>
  <c r="E20" i="3"/>
  <c r="C19" i="3"/>
  <c r="C16" i="3"/>
  <c r="C20" i="2"/>
  <c r="E18" i="2"/>
  <c r="E15" i="2"/>
  <c r="E8" i="5"/>
  <c r="C6" i="5"/>
  <c r="C3" i="5"/>
  <c r="C9" i="4"/>
  <c r="E7" i="4"/>
  <c r="E4" i="4"/>
  <c r="E9" i="3"/>
  <c r="C8" i="3"/>
  <c r="C5" i="3"/>
  <c r="C9" i="2"/>
  <c r="E7" i="2"/>
  <c r="E4" i="2"/>
  <c r="E9" i="5"/>
  <c r="C8" i="5"/>
  <c r="C5" i="5"/>
  <c r="E8" i="4"/>
  <c r="C6" i="4"/>
  <c r="C3" i="4"/>
  <c r="C7" i="3"/>
  <c r="E5" i="3"/>
  <c r="E3" i="3"/>
  <c r="E8" i="2"/>
  <c r="C6" i="2"/>
  <c r="C3" i="2"/>
  <c r="C7" i="5"/>
  <c r="E5" i="5"/>
  <c r="E3" i="5"/>
  <c r="E6" i="4"/>
  <c r="C4" i="4"/>
  <c r="E8" i="3"/>
  <c r="C6" i="3"/>
  <c r="C3" i="3"/>
  <c r="E9" i="2"/>
  <c r="C8" i="2"/>
  <c r="C5" i="2"/>
  <c r="C9" i="5"/>
  <c r="E7" i="5"/>
  <c r="E4" i="5"/>
  <c r="C7" i="4"/>
  <c r="E5" i="4"/>
  <c r="E3" i="4"/>
  <c r="C9" i="3"/>
  <c r="E7" i="3"/>
  <c r="E4" i="3"/>
  <c r="E6" i="2"/>
  <c r="C4" i="2"/>
  <c r="E6" i="5"/>
  <c r="C4" i="5"/>
  <c r="E9" i="4"/>
  <c r="C8" i="4"/>
  <c r="C5" i="4"/>
  <c r="E6" i="3"/>
  <c r="C4" i="3"/>
  <c r="C7" i="2"/>
  <c r="E5" i="2"/>
  <c r="E3" i="2"/>
  <c r="L20" i="5"/>
  <c r="L19" i="5"/>
  <c r="L18" i="5"/>
  <c r="L17" i="5"/>
  <c r="L16" i="5"/>
  <c r="L15" i="5"/>
  <c r="L14" i="5"/>
  <c r="L20" i="4"/>
  <c r="L19" i="4"/>
  <c r="L18" i="4"/>
  <c r="L17" i="4"/>
  <c r="L16" i="4"/>
  <c r="L15" i="4"/>
  <c r="L14" i="4"/>
  <c r="L20" i="3"/>
  <c r="L19" i="3"/>
  <c r="L18" i="3"/>
  <c r="L17" i="3"/>
  <c r="L16" i="3"/>
  <c r="L15" i="3"/>
  <c r="L14" i="3"/>
  <c r="L20" i="2"/>
  <c r="L19" i="2"/>
  <c r="L18" i="2"/>
  <c r="L17" i="2"/>
  <c r="L16" i="2"/>
  <c r="L15" i="2"/>
  <c r="L14" i="2"/>
  <c r="H20" i="5"/>
  <c r="H19" i="5"/>
  <c r="H17" i="5"/>
  <c r="H16" i="5"/>
  <c r="H15" i="5"/>
  <c r="H14" i="5"/>
  <c r="H20" i="4"/>
  <c r="H19" i="4"/>
  <c r="H17" i="4"/>
  <c r="H16" i="4"/>
  <c r="H15" i="4"/>
  <c r="H14" i="4"/>
  <c r="H20" i="3"/>
  <c r="H19" i="3"/>
  <c r="H17" i="3"/>
  <c r="H16" i="3"/>
  <c r="H15" i="3"/>
  <c r="H14" i="3"/>
  <c r="H20" i="2"/>
  <c r="H19" i="2"/>
  <c r="H17" i="2"/>
  <c r="H16" i="2"/>
  <c r="H15" i="2"/>
  <c r="H14" i="2"/>
  <c r="D21" i="5"/>
  <c r="D20" i="5"/>
  <c r="D19" i="5"/>
  <c r="D18" i="5"/>
  <c r="D17" i="5"/>
  <c r="D16" i="5"/>
  <c r="D15" i="5"/>
  <c r="D14" i="5"/>
  <c r="D21" i="4"/>
  <c r="D20" i="4"/>
  <c r="D19" i="4"/>
  <c r="D18" i="4"/>
  <c r="D17" i="4"/>
  <c r="D16" i="4"/>
  <c r="D15" i="4"/>
  <c r="D14" i="4"/>
  <c r="D21" i="3"/>
  <c r="D20" i="3"/>
  <c r="D19" i="3"/>
  <c r="D18" i="3"/>
  <c r="D17" i="3"/>
  <c r="D16" i="3"/>
  <c r="D15" i="3"/>
  <c r="D14" i="3"/>
  <c r="L3" i="3"/>
  <c r="L4" i="3"/>
  <c r="L5" i="3"/>
  <c r="L6" i="3"/>
  <c r="L7" i="3"/>
  <c r="L8" i="3"/>
  <c r="L9" i="3"/>
  <c r="D21" i="2"/>
  <c r="D20" i="2"/>
  <c r="D19" i="2"/>
  <c r="D18" i="2"/>
  <c r="D17" i="2"/>
  <c r="D16" i="2"/>
  <c r="D15" i="2"/>
  <c r="D14" i="2"/>
  <c r="L9" i="5"/>
  <c r="L8" i="5"/>
  <c r="L7" i="5"/>
  <c r="L6" i="5"/>
  <c r="L5" i="5"/>
  <c r="L4" i="5"/>
  <c r="L3" i="5"/>
  <c r="L9" i="4"/>
  <c r="L8" i="4"/>
  <c r="L7" i="4"/>
  <c r="L6" i="4"/>
  <c r="L5" i="4"/>
  <c r="L4" i="4"/>
  <c r="L3" i="4"/>
  <c r="H9" i="5"/>
  <c r="H8" i="5"/>
  <c r="H6" i="5"/>
  <c r="H5" i="5"/>
  <c r="H4" i="5"/>
  <c r="H3" i="5"/>
  <c r="H9" i="4"/>
  <c r="H8" i="4"/>
  <c r="H6" i="4"/>
  <c r="H5" i="4"/>
  <c r="H4" i="4"/>
  <c r="H3" i="4"/>
  <c r="H9" i="3"/>
  <c r="H8" i="3"/>
  <c r="H6" i="3"/>
  <c r="H5" i="3"/>
  <c r="H4" i="3"/>
  <c r="H3" i="3"/>
  <c r="D10" i="5"/>
  <c r="D9" i="5"/>
  <c r="D8" i="5"/>
  <c r="D7" i="5"/>
  <c r="D6" i="5"/>
  <c r="D5" i="5"/>
  <c r="D4" i="5"/>
  <c r="D3" i="5"/>
  <c r="D10" i="4"/>
  <c r="D9" i="4"/>
  <c r="D8" i="4"/>
  <c r="D7" i="4"/>
  <c r="D6" i="4"/>
  <c r="D5" i="4"/>
  <c r="D4" i="4"/>
  <c r="D3" i="4"/>
  <c r="D10" i="3"/>
  <c r="D9" i="3"/>
  <c r="D8" i="3"/>
  <c r="D7" i="3"/>
  <c r="D6" i="3"/>
  <c r="D5" i="3"/>
  <c r="D4" i="3"/>
  <c r="D3" i="3"/>
  <c r="L9" i="2"/>
  <c r="L8" i="2"/>
  <c r="L7" i="2"/>
  <c r="L6" i="2"/>
  <c r="L5" i="2"/>
  <c r="L4" i="2"/>
  <c r="L3" i="2"/>
  <c r="H9" i="2"/>
  <c r="H8" i="2"/>
  <c r="H6" i="2"/>
  <c r="H5" i="2"/>
  <c r="H4" i="2"/>
  <c r="H3" i="2"/>
  <c r="D10" i="2"/>
  <c r="D9" i="2"/>
  <c r="D8" i="2"/>
  <c r="D7" i="2"/>
  <c r="D6" i="2"/>
  <c r="D5" i="2"/>
  <c r="D4" i="2"/>
  <c r="D3" i="2"/>
  <c r="I20" i="1"/>
  <c r="I19" i="1"/>
  <c r="G20" i="1"/>
  <c r="G19" i="1"/>
  <c r="I17" i="1"/>
  <c r="G17" i="1"/>
  <c r="G16" i="1"/>
  <c r="I16" i="1"/>
  <c r="I15" i="1"/>
  <c r="G15" i="1"/>
  <c r="I14" i="1"/>
  <c r="G14" i="1"/>
  <c r="M20" i="1"/>
  <c r="M18" i="1"/>
  <c r="K17" i="1"/>
  <c r="M19" i="1"/>
  <c r="M17" i="1"/>
  <c r="K15" i="1"/>
  <c r="K14" i="1"/>
  <c r="K18" i="1"/>
  <c r="M16" i="1"/>
  <c r="M15" i="1"/>
  <c r="K19" i="1"/>
  <c r="K20" i="1"/>
  <c r="K16" i="1"/>
  <c r="M14" i="1"/>
  <c r="E17" i="1"/>
  <c r="C15" i="1"/>
  <c r="C20" i="1"/>
  <c r="E18" i="1"/>
  <c r="E15" i="1"/>
  <c r="C18" i="1"/>
  <c r="E16" i="1"/>
  <c r="E14" i="1"/>
  <c r="E20" i="1"/>
  <c r="C19" i="1"/>
  <c r="C16" i="1"/>
  <c r="E19" i="1"/>
  <c r="C17" i="1"/>
  <c r="C14" i="1"/>
  <c r="K8" i="1"/>
  <c r="K7" i="1"/>
  <c r="M5" i="1"/>
  <c r="M4" i="1"/>
  <c r="M9" i="1"/>
  <c r="M7" i="1"/>
  <c r="K6" i="1"/>
  <c r="K9" i="1"/>
  <c r="K5" i="1"/>
  <c r="M3" i="1"/>
  <c r="M8" i="1"/>
  <c r="M6" i="1"/>
  <c r="K4" i="1"/>
  <c r="K3" i="1"/>
  <c r="I9" i="1"/>
  <c r="I8" i="1"/>
  <c r="G9" i="1"/>
  <c r="G8" i="1"/>
  <c r="I6" i="1"/>
  <c r="G6" i="1"/>
  <c r="I4" i="1"/>
  <c r="G4" i="1"/>
  <c r="G5" i="1"/>
  <c r="I3" i="1"/>
  <c r="G3" i="1"/>
  <c r="E9" i="1"/>
  <c r="C8" i="1"/>
  <c r="C5" i="1"/>
  <c r="C9" i="1"/>
  <c r="E7" i="1"/>
  <c r="E4" i="1"/>
  <c r="E6" i="1"/>
  <c r="C4" i="1"/>
  <c r="C7" i="1"/>
  <c r="E5" i="1"/>
  <c r="E3" i="1"/>
  <c r="I5" i="1"/>
  <c r="E8" i="1"/>
  <c r="C6" i="1"/>
  <c r="C3" i="1"/>
  <c r="D21" i="1"/>
  <c r="D10" i="1"/>
  <c r="H20" i="1"/>
  <c r="H17" i="1"/>
  <c r="H15" i="1"/>
  <c r="L20" i="1"/>
  <c r="L19" i="1"/>
  <c r="L18" i="1"/>
  <c r="L17" i="1"/>
  <c r="L16" i="1"/>
  <c r="L15" i="1"/>
  <c r="L14" i="1"/>
  <c r="H19" i="1"/>
  <c r="H16" i="1"/>
  <c r="H14" i="1"/>
  <c r="D20" i="1"/>
  <c r="D19" i="1"/>
  <c r="D18" i="1"/>
  <c r="D17" i="1"/>
  <c r="D16" i="1"/>
  <c r="D15" i="1"/>
  <c r="D14" i="1"/>
  <c r="H9" i="1"/>
  <c r="H6" i="1"/>
  <c r="H4" i="1"/>
  <c r="L9" i="1"/>
  <c r="L8" i="1"/>
  <c r="L7" i="1"/>
  <c r="L6" i="1"/>
  <c r="L5" i="1"/>
  <c r="L4" i="1"/>
  <c r="L3" i="1"/>
  <c r="H8" i="1"/>
  <c r="H5" i="1"/>
  <c r="H3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<sst xmlns="http://schemas.openxmlformats.org/spreadsheetml/2006/main" count="333" uniqueCount="100">
  <si>
    <t>Meisjes</t>
  </si>
  <si>
    <t>TERREIN 1</t>
  </si>
  <si>
    <t>TERREIN 2</t>
  </si>
  <si>
    <t>TERREIN 3</t>
  </si>
  <si>
    <t>Categorie</t>
  </si>
  <si>
    <t>Deelnemende Ploegen</t>
  </si>
  <si>
    <t>09.30</t>
  </si>
  <si>
    <t>U17</t>
  </si>
  <si>
    <t>Jongens</t>
  </si>
  <si>
    <t>10.45</t>
  </si>
  <si>
    <t>Provincie</t>
  </si>
  <si>
    <t>Beker</t>
  </si>
  <si>
    <t>Kampioen</t>
  </si>
  <si>
    <t>12.00</t>
  </si>
  <si>
    <t>Antwerpen</t>
  </si>
  <si>
    <t>13.15</t>
  </si>
  <si>
    <t>Limburg</t>
  </si>
  <si>
    <t>14.30</t>
  </si>
  <si>
    <t>Oost-Vlaanderen</t>
  </si>
  <si>
    <t>15.45</t>
  </si>
  <si>
    <t>Vlaams-Brabant</t>
  </si>
  <si>
    <t>17.00</t>
  </si>
  <si>
    <t>West-Vlaanderen</t>
  </si>
  <si>
    <t>18.15</t>
  </si>
  <si>
    <t>Winn.KP</t>
  </si>
  <si>
    <t>Winn.BK</t>
  </si>
  <si>
    <t>U13</t>
  </si>
  <si>
    <t>U19</t>
  </si>
  <si>
    <t>U15</t>
  </si>
  <si>
    <t>U11</t>
  </si>
  <si>
    <t>Jongens U19 </t>
  </si>
  <si>
    <t>Meisjes U17 </t>
  </si>
  <si>
    <t>Jongens U15 </t>
  </si>
  <si>
    <t>Meisjes U13 </t>
  </si>
  <si>
    <t>Jongens U11 </t>
  </si>
  <si>
    <t>Meisjes U19 </t>
  </si>
  <si>
    <t>Jongens U17 </t>
  </si>
  <si>
    <t>Meisjes U15 </t>
  </si>
  <si>
    <t>Jongens U13 </t>
  </si>
  <si>
    <t>Meisjes U11 </t>
  </si>
  <si>
    <r>
      <t xml:space="preserve">Op </t>
    </r>
    <r>
      <rPr>
        <b/>
        <sz val="11"/>
        <rFont val="Arial"/>
        <family val="2"/>
      </rPr>
      <t>zaterdag 11 mei 2024</t>
    </r>
    <r>
      <rPr>
        <sz val="11"/>
        <rFont val="Arial"/>
        <family val="2"/>
      </rPr>
      <t xml:space="preserve"> spelen: </t>
    </r>
  </si>
  <si>
    <r>
      <t xml:space="preserve">Op </t>
    </r>
    <r>
      <rPr>
        <b/>
        <sz val="11"/>
        <rFont val="Arial"/>
        <family val="2"/>
      </rPr>
      <t>zondag 12 mei 2024</t>
    </r>
    <r>
      <rPr>
        <sz val="11"/>
        <rFont val="Arial"/>
        <family val="2"/>
      </rPr>
      <t xml:space="preserve"> spelen: </t>
    </r>
  </si>
  <si>
    <t>Voor het seizoen 2023-2024 geldt volgende verdeling: </t>
  </si>
  <si>
    <t>U19: Volley West-Vlaanderen </t>
  </si>
  <si>
    <t>U17: Volley Oost-Vlaanderen</t>
  </si>
  <si>
    <t>U15: Volley Antwerpen </t>
  </si>
  <si>
    <t>U13: Volley Vlaams-Brabant</t>
  </si>
  <si>
    <t>U11: Volley Limburg </t>
  </si>
  <si>
    <t>Amigos Van Pelt Sint-Antonius Zoersel</t>
  </si>
  <si>
    <t>Lovoc Lommel</t>
  </si>
  <si>
    <t>Volley Haasrode Leuven</t>
  </si>
  <si>
    <t>Knack Roeselare</t>
  </si>
  <si>
    <t>Volak Vorselaar</t>
  </si>
  <si>
    <t>MAVO Dilsen-Stokkem</t>
  </si>
  <si>
    <t xml:space="preserve"> JTV Dero Zele-Berlare</t>
  </si>
  <si>
    <t>Kruikenburg Ternat</t>
  </si>
  <si>
    <t>Rembert Torhout</t>
  </si>
  <si>
    <t>Greenyard Maaseik</t>
  </si>
  <si>
    <t>Damesvolley Waregem</t>
  </si>
  <si>
    <t>Olvoc Olen</t>
  </si>
  <si>
    <t>Jeval Alken</t>
  </si>
  <si>
    <t>VDK Bank Gent Damesvolley</t>
  </si>
  <si>
    <t>BVS Aarschot</t>
  </si>
  <si>
    <t>Vlamvo Vlamertinge</t>
  </si>
  <si>
    <t>Mavoc Mechelen</t>
  </si>
  <si>
    <t>Schovoc Beverst</t>
  </si>
  <si>
    <t>Dakwerken De Vos Denderhoutem</t>
  </si>
  <si>
    <t>Volley Schepdaal</t>
  </si>
  <si>
    <t>NRG VC Geel</t>
  </si>
  <si>
    <t>Stalvoc Beverlo</t>
  </si>
  <si>
    <t>VBC Zandhoven</t>
  </si>
  <si>
    <t>Lens online Genk</t>
  </si>
  <si>
    <t>Volley Opwijk</t>
  </si>
  <si>
    <t>VKT Torhout</t>
  </si>
  <si>
    <t>Avanti Aalter</t>
  </si>
  <si>
    <t>Volley Noorderkempen</t>
  </si>
  <si>
    <t>Dakwerken De Vos Denderhoutem </t>
  </si>
  <si>
    <t>Oxaco BVC Antwerpen</t>
  </si>
  <si>
    <t>BMV Beveren Melsele Volleybal</t>
  </si>
  <si>
    <t>VBT Machelen</t>
  </si>
  <si>
    <t>Hellvoc Hemiksem-Schelle</t>
  </si>
  <si>
    <t>Datovoc Tongeren</t>
  </si>
  <si>
    <t>Govok Gooik</t>
  </si>
  <si>
    <t>Asterix Avo Beveren</t>
  </si>
  <si>
    <t>Spinley Dessel</t>
  </si>
  <si>
    <t>VC Hebo Borsbeke-Herzele</t>
  </si>
  <si>
    <t>Lizards Lubbeek Leuven</t>
  </si>
  <si>
    <t>Navok Nazareth</t>
  </si>
  <si>
    <t>KVC Zoersel</t>
  </si>
  <si>
    <t>VTsafeSign Hasselt</t>
  </si>
  <si>
    <t>Mendo Booischot</t>
  </si>
  <si>
    <t>Caruur Volley Gent</t>
  </si>
  <si>
    <t>Zuidrand Jongens V.A.</t>
  </si>
  <si>
    <t>Volley Thor Tervuren</t>
  </si>
  <si>
    <t>Bevo Beobank Roeselare</t>
  </si>
  <si>
    <t>Volley Team Temse</t>
  </si>
  <si>
    <t>Vamos Stekene - St-Gillis-Waas</t>
  </si>
  <si>
    <t>D'hondt Volley Oudenaarde Heren</t>
  </si>
  <si>
    <t>VST Lions Groot Turnhout</t>
  </si>
  <si>
    <t>VC Kalken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</si>
</sst>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6" xfId="0" applyBorder="1"/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19" xfId="0" applyBorder="1"/>
    <xf numFmtId="0" fontId="0" fillId="0" borderId="21" xfId="0" applyBorder="1"/>
    <xf numFmtId="0" fontId="3" fillId="0" borderId="8" xfId="0" applyFont="1" applyBorder="1" applyAlignment="1">
      <alignment horizontal="center" vertical="center"/>
    </xf>
    <xf numFmtId="0" fontId="0" fillId="0" borderId="24" xfId="0" applyBorder="1"/>
    <xf numFmtId="0" fontId="0" fillId="0" borderId="13" xfId="0" applyBorder="1"/>
    <xf numFmtId="0" fontId="0" fillId="0" borderId="14" xfId="0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/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8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5" xfId="0" applyFill="1" applyBorder="1"/>
    <xf numFmtId="0" fontId="0" fillId="2" borderId="30" xfId="0" applyFill="1" applyBorder="1"/>
    <xf numFmtId="0" fontId="0" fillId="2" borderId="31" xfId="0" applyFill="1" applyBorder="1"/>
    <xf numFmtId="0" fontId="0" fillId="0" borderId="10" xfId="0" applyBorder="1"/>
    <xf numFmtId="0" fontId="0" fillId="0" borderId="12" xfId="0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16" fontId="0" fillId="2" borderId="32" xfId="0" applyNumberFormat="1" applyFill="1" applyBorder="1"/>
    <xf numFmtId="0" fontId="0" fillId="2" borderId="38" xfId="0" applyFill="1" applyBorder="1"/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1" xfId="0" applyBorder="1"/>
    <xf numFmtId="0" fontId="0" fillId="2" borderId="0" xfId="0" applyFill="1"/>
    <xf numFmtId="0" fontId="0" fillId="2" borderId="13" xfId="0" applyFill="1" applyBorder="1"/>
    <xf numFmtId="0" fontId="0" fillId="2" borderId="49" xfId="0" applyFill="1" applyBorder="1"/>
    <xf numFmtId="0" fontId="0" fillId="2" borderId="50" xfId="0" applyFill="1" applyBorder="1"/>
    <xf numFmtId="0" fontId="0" fillId="0" borderId="51" xfId="0" applyBorder="1"/>
    <xf numFmtId="0" fontId="8" fillId="2" borderId="3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E44A-8DBE-4EFF-9C00-142AAB7D84FC}">
  <dimension ref="A1:S21"/>
  <sheetViews>
    <sheetView tabSelected="1" workbookViewId="0">
      <selection activeCell="I25" sqref="I25"/>
    </sheetView>
  </sheetViews>
  <sheetFormatPr defaultColWidth="8.88671875" defaultRowHeight="14.4" x14ac:dyDescent="0.3"/>
  <cols>
    <col min="1" max="1" width="5.5546875" bestFit="1" customWidth="1"/>
    <col min="2" max="2" width="2.5546875" customWidth="1"/>
    <col min="3" max="3" width="32.6640625" style="2" bestFit="1" customWidth="1"/>
    <col min="4" max="4" width="6.88671875" style="2" bestFit="1" customWidth="1"/>
    <col min="5" max="5" width="32.6640625" style="2" bestFit="1" customWidth="1"/>
    <col min="6" max="6" width="2.5546875" style="2" customWidth="1"/>
    <col min="7" max="7" width="28" style="2" bestFit="1" customWidth="1"/>
    <col min="8" max="8" width="7.77734375" style="2" bestFit="1" customWidth="1"/>
    <col min="9" max="9" width="32.6640625" style="2" bestFit="1" customWidth="1"/>
    <col min="10" max="10" width="2.5546875" style="2" customWidth="1"/>
    <col min="11" max="11" width="24.77734375" style="2" bestFit="1" customWidth="1"/>
    <col min="12" max="12" width="6.88671875" style="2" bestFit="1" customWidth="1"/>
    <col min="13" max="13" width="24.77734375" style="2" bestFit="1" customWidth="1"/>
    <col min="14" max="14" width="2.5546875" customWidth="1"/>
    <col min="15" max="15" width="15.21875" bestFit="1" customWidth="1"/>
    <col min="16" max="16" width="19.44140625" bestFit="1" customWidth="1"/>
    <col min="17" max="17" width="32.109375" bestFit="1" customWidth="1"/>
    <col min="18" max="18" width="24.21875" bestFit="1" customWidth="1"/>
    <col min="19" max="19" width="32.109375" bestFit="1" customWidth="1"/>
  </cols>
  <sheetData>
    <row r="1" spans="1:19" ht="15" thickBot="1" x14ac:dyDescent="0.35">
      <c r="H1" s="25" t="s">
        <v>0</v>
      </c>
    </row>
    <row r="2" spans="1:19" ht="15" thickBot="1" x14ac:dyDescent="0.35">
      <c r="C2" s="66" t="s">
        <v>1</v>
      </c>
      <c r="D2" s="67"/>
      <c r="E2" s="68"/>
      <c r="G2" s="66" t="s">
        <v>2</v>
      </c>
      <c r="H2" s="67"/>
      <c r="I2" s="68"/>
      <c r="K2" s="66" t="s">
        <v>3</v>
      </c>
      <c r="L2" s="67"/>
      <c r="M2" s="68"/>
      <c r="O2" s="5" t="s">
        <v>4</v>
      </c>
      <c r="P2" s="63" t="s">
        <v>5</v>
      </c>
      <c r="Q2" s="63"/>
      <c r="R2" s="63"/>
      <c r="S2" s="64"/>
    </row>
    <row r="3" spans="1:19" ht="15" thickBot="1" x14ac:dyDescent="0.35">
      <c r="A3" s="6" t="s">
        <v>6</v>
      </c>
      <c r="C3" s="3" t="str">
        <f>$S$5</f>
        <v>Amigos Van Pelt Sint-Antonius Zoersel</v>
      </c>
      <c r="D3" s="4" t="str">
        <f t="shared" ref="D3:D9" si="0">_xlfn.CONCAT("KM",$O$3)</f>
        <v>KMU15</v>
      </c>
      <c r="E3" s="4" t="str">
        <f>$S$7</f>
        <v>Vamos Stekene - St-Gillis-Waas</v>
      </c>
      <c r="G3" s="3" t="str">
        <f>S8</f>
        <v>Volley Haasrode Leuven</v>
      </c>
      <c r="H3" s="4" t="str">
        <f>_xlfn.CONCAT("KM",$O$3)</f>
        <v>KMU15</v>
      </c>
      <c r="I3" s="4" t="str">
        <f>S6</f>
        <v>Greenyard Maaseik</v>
      </c>
      <c r="K3" s="3" t="str">
        <f>$R$6</f>
        <v>Jeval Alken</v>
      </c>
      <c r="L3" s="4" t="str">
        <f t="shared" ref="L3:L9" si="1">_xlfn.CONCAT("BM",$O$3)</f>
        <v>BMU15</v>
      </c>
      <c r="M3" s="12" t="str">
        <f>$R$8</f>
        <v>BVS Aarschot</v>
      </c>
      <c r="O3" s="39" t="s">
        <v>28</v>
      </c>
      <c r="P3" s="63" t="s">
        <v>8</v>
      </c>
      <c r="Q3" s="64"/>
      <c r="R3" s="65" t="s">
        <v>0</v>
      </c>
      <c r="S3" s="64"/>
    </row>
    <row r="4" spans="1:19" ht="15" thickBot="1" x14ac:dyDescent="0.35">
      <c r="A4" s="9" t="s">
        <v>9</v>
      </c>
      <c r="C4" s="3" t="str">
        <f>$S$8</f>
        <v>Volley Haasrode Leuven</v>
      </c>
      <c r="D4" s="4" t="str">
        <f t="shared" si="0"/>
        <v>KMU15</v>
      </c>
      <c r="E4" s="4" t="str">
        <f>$S$9</f>
        <v>Damesvolley Waregem</v>
      </c>
      <c r="G4" s="3" t="str">
        <f>R5</f>
        <v>Olvoc Olen</v>
      </c>
      <c r="H4" s="4" t="str">
        <f>_xlfn.CONCAT("BM",$O$3)</f>
        <v>BMU15</v>
      </c>
      <c r="I4" s="4" t="str">
        <f>R9</f>
        <v>Vlamvo Vlamertinge</v>
      </c>
      <c r="K4" s="3" t="str">
        <f>$R$6</f>
        <v>Jeval Alken</v>
      </c>
      <c r="L4" s="26" t="str">
        <f t="shared" si="1"/>
        <v>BMU15</v>
      </c>
      <c r="M4" s="21" t="str">
        <f>$R$7</f>
        <v>VDK Bank Gent Damesvolley</v>
      </c>
      <c r="O4" s="10" t="s">
        <v>10</v>
      </c>
      <c r="P4" s="45" t="s">
        <v>11</v>
      </c>
      <c r="Q4" s="46" t="s">
        <v>12</v>
      </c>
      <c r="R4" s="45" t="s">
        <v>11</v>
      </c>
      <c r="S4" s="46" t="s">
        <v>12</v>
      </c>
    </row>
    <row r="5" spans="1:19" ht="15" thickBot="1" x14ac:dyDescent="0.35">
      <c r="A5" s="9" t="s">
        <v>13</v>
      </c>
      <c r="C5" s="3" t="str">
        <f>$S$6</f>
        <v>Greenyard Maaseik</v>
      </c>
      <c r="D5" s="4" t="str">
        <f t="shared" si="0"/>
        <v>KMU15</v>
      </c>
      <c r="E5" s="4" t="str">
        <f>$S$7</f>
        <v>Vamos Stekene - St-Gillis-Waas</v>
      </c>
      <c r="G5" s="3" t="str">
        <f>S9</f>
        <v>Damesvolley Waregem</v>
      </c>
      <c r="H5" s="4" t="str">
        <f>_xlfn.CONCAT("KM",$O$3)</f>
        <v>KMU15</v>
      </c>
      <c r="I5" s="3" t="str">
        <f>$S$5</f>
        <v>Amigos Van Pelt Sint-Antonius Zoersel</v>
      </c>
      <c r="K5" s="3" t="str">
        <f>$R$8</f>
        <v>BVS Aarschot</v>
      </c>
      <c r="L5" s="4" t="str">
        <f t="shared" si="1"/>
        <v>BMU15</v>
      </c>
      <c r="M5" s="4" t="str">
        <f>$R$7</f>
        <v>VDK Bank Gent Damesvolley</v>
      </c>
      <c r="O5" s="11" t="s">
        <v>14</v>
      </c>
      <c r="P5" s="41" t="s">
        <v>52</v>
      </c>
      <c r="Q5" s="50" t="s">
        <v>48</v>
      </c>
      <c r="R5" s="41" t="s">
        <v>59</v>
      </c>
      <c r="S5" s="40" t="s">
        <v>48</v>
      </c>
    </row>
    <row r="6" spans="1:19" ht="15" thickBot="1" x14ac:dyDescent="0.35">
      <c r="A6" s="9" t="s">
        <v>15</v>
      </c>
      <c r="C6" s="3" t="str">
        <f>$S$5</f>
        <v>Amigos Van Pelt Sint-Antonius Zoersel</v>
      </c>
      <c r="D6" s="4" t="str">
        <f t="shared" si="0"/>
        <v>KMU15</v>
      </c>
      <c r="E6" s="4" t="str">
        <f>$S$8</f>
        <v>Volley Haasrode Leuven</v>
      </c>
      <c r="G6" s="3" t="str">
        <f>R9</f>
        <v>Vlamvo Vlamertinge</v>
      </c>
      <c r="H6" s="4" t="str">
        <f>_xlfn.CONCAT("BM",$O$3)</f>
        <v>BMU15</v>
      </c>
      <c r="I6" s="4" t="str">
        <f>R8</f>
        <v>BVS Aarschot</v>
      </c>
      <c r="K6" s="3" t="str">
        <f>$R$5</f>
        <v>Olvoc Olen</v>
      </c>
      <c r="L6" s="4" t="str">
        <f t="shared" si="1"/>
        <v>BMU15</v>
      </c>
      <c r="M6" s="4" t="str">
        <f>$R$6</f>
        <v>Jeval Alken</v>
      </c>
      <c r="O6" s="13" t="s">
        <v>16</v>
      </c>
      <c r="P6" s="42" t="s">
        <v>53</v>
      </c>
      <c r="Q6" s="51" t="s">
        <v>49</v>
      </c>
      <c r="R6" s="42" t="s">
        <v>60</v>
      </c>
      <c r="S6" s="47" t="s">
        <v>57</v>
      </c>
    </row>
    <row r="7" spans="1:19" ht="15" thickBot="1" x14ac:dyDescent="0.35">
      <c r="A7" s="9" t="s">
        <v>17</v>
      </c>
      <c r="C7" s="3" t="str">
        <f>$S$7</f>
        <v>Vamos Stekene - St-Gillis-Waas</v>
      </c>
      <c r="D7" s="4" t="str">
        <f t="shared" si="0"/>
        <v>KMU15</v>
      </c>
      <c r="E7" s="4" t="str">
        <f>$S$9</f>
        <v>Damesvolley Waregem</v>
      </c>
      <c r="G7" s="27"/>
      <c r="H7" s="28"/>
      <c r="I7" s="29"/>
      <c r="K7" s="3" t="str">
        <f>$R$7</f>
        <v>VDK Bank Gent Damesvolley</v>
      </c>
      <c r="L7" s="4" t="str">
        <f t="shared" si="1"/>
        <v>BMU15</v>
      </c>
      <c r="M7" s="4" t="str">
        <f>$R$5</f>
        <v>Olvoc Olen</v>
      </c>
      <c r="O7" s="14" t="s">
        <v>18</v>
      </c>
      <c r="P7" s="42" t="s">
        <v>54</v>
      </c>
      <c r="Q7" s="74" t="s">
        <v>91</v>
      </c>
      <c r="R7" s="42" t="s">
        <v>61</v>
      </c>
      <c r="S7" s="47" t="s">
        <v>96</v>
      </c>
    </row>
    <row r="8" spans="1:19" ht="15" thickBot="1" x14ac:dyDescent="0.35">
      <c r="A8" s="9" t="s">
        <v>19</v>
      </c>
      <c r="C8" s="3" t="str">
        <f>$S$6</f>
        <v>Greenyard Maaseik</v>
      </c>
      <c r="D8" s="4" t="str">
        <f t="shared" si="0"/>
        <v>KMU15</v>
      </c>
      <c r="E8" s="3" t="str">
        <f>$S$5</f>
        <v>Amigos Van Pelt Sint-Antonius Zoersel</v>
      </c>
      <c r="G8" s="3" t="str">
        <f>S7</f>
        <v>Vamos Stekene - St-Gillis-Waas</v>
      </c>
      <c r="H8" s="4" t="str">
        <f>_xlfn.CONCAT("KM",$O$3)</f>
        <v>KMU15</v>
      </c>
      <c r="I8" s="4" t="str">
        <f>S8</f>
        <v>Volley Haasrode Leuven</v>
      </c>
      <c r="K8" s="3" t="str">
        <f>$R$9</f>
        <v>Vlamvo Vlamertinge</v>
      </c>
      <c r="L8" s="4" t="str">
        <f t="shared" si="1"/>
        <v>BMU15</v>
      </c>
      <c r="M8" s="4" t="str">
        <f>$R$6</f>
        <v>Jeval Alken</v>
      </c>
      <c r="O8" s="13" t="s">
        <v>20</v>
      </c>
      <c r="P8" s="42" t="s">
        <v>55</v>
      </c>
      <c r="Q8" s="51" t="s">
        <v>50</v>
      </c>
      <c r="R8" s="42" t="s">
        <v>62</v>
      </c>
      <c r="S8" s="47" t="s">
        <v>50</v>
      </c>
    </row>
    <row r="9" spans="1:19" ht="15" thickBot="1" x14ac:dyDescent="0.35">
      <c r="A9" s="9" t="s">
        <v>21</v>
      </c>
      <c r="C9" s="3" t="str">
        <f>$S$9</f>
        <v>Damesvolley Waregem</v>
      </c>
      <c r="D9" s="4" t="str">
        <f t="shared" si="0"/>
        <v>KMU15</v>
      </c>
      <c r="E9" s="4" t="str">
        <f>$S$6</f>
        <v>Greenyard Maaseik</v>
      </c>
      <c r="G9" s="3" t="str">
        <f>R7</f>
        <v>VDK Bank Gent Damesvolley</v>
      </c>
      <c r="H9" s="4" t="str">
        <f>_xlfn.CONCAT("BM",$O$3)</f>
        <v>BMU15</v>
      </c>
      <c r="I9" s="4" t="str">
        <f>R9</f>
        <v>Vlamvo Vlamertinge</v>
      </c>
      <c r="K9" s="3" t="str">
        <f>$R$8</f>
        <v>BVS Aarschot</v>
      </c>
      <c r="L9" s="4" t="str">
        <f t="shared" si="1"/>
        <v>BMU15</v>
      </c>
      <c r="M9" s="4" t="str">
        <f>$R$5</f>
        <v>Olvoc Olen</v>
      </c>
      <c r="O9" s="15" t="s">
        <v>22</v>
      </c>
      <c r="P9" s="48" t="s">
        <v>56</v>
      </c>
      <c r="Q9" s="52" t="s">
        <v>51</v>
      </c>
      <c r="R9" s="48" t="s">
        <v>63</v>
      </c>
      <c r="S9" s="49" t="s">
        <v>58</v>
      </c>
    </row>
    <row r="10" spans="1:19" ht="15" thickBot="1" x14ac:dyDescent="0.35">
      <c r="A10" s="9" t="s">
        <v>23</v>
      </c>
      <c r="C10" s="16" t="s">
        <v>24</v>
      </c>
      <c r="D10" s="17" t="str">
        <f>_xlfn.CONCAT("M",$O$3)</f>
        <v>MU15</v>
      </c>
      <c r="E10" s="17" t="s">
        <v>25</v>
      </c>
      <c r="G10" s="30"/>
      <c r="H10" s="31"/>
      <c r="I10" s="31"/>
      <c r="K10" s="30"/>
      <c r="L10" s="31"/>
      <c r="M10" s="31"/>
    </row>
    <row r="12" spans="1:19" ht="15" thickBot="1" x14ac:dyDescent="0.35">
      <c r="H12" s="25" t="s">
        <v>8</v>
      </c>
    </row>
    <row r="13" spans="1:19" ht="15" thickBot="1" x14ac:dyDescent="0.35">
      <c r="C13" s="66" t="s">
        <v>1</v>
      </c>
      <c r="D13" s="67"/>
      <c r="E13" s="68"/>
      <c r="G13" s="66" t="s">
        <v>2</v>
      </c>
      <c r="H13" s="67"/>
      <c r="I13" s="68"/>
      <c r="K13" s="66" t="s">
        <v>3</v>
      </c>
      <c r="L13" s="67"/>
      <c r="M13" s="68"/>
      <c r="O13" s="22"/>
    </row>
    <row r="14" spans="1:19" ht="15" thickBot="1" x14ac:dyDescent="0.35">
      <c r="A14" s="6" t="s">
        <v>6</v>
      </c>
      <c r="C14" s="3" t="str">
        <f>$Q$5</f>
        <v>Amigos Van Pelt Sint-Antonius Zoersel</v>
      </c>
      <c r="D14" s="4" t="str">
        <f t="shared" ref="D14:D20" si="2">_xlfn.CONCAT("KJ",$O$3)</f>
        <v>KJU15</v>
      </c>
      <c r="E14" s="4" t="str">
        <f>$Q$7</f>
        <v>Caruur Volley Gent</v>
      </c>
      <c r="G14" s="3" t="str">
        <f>$Q$8</f>
        <v>Volley Haasrode Leuven</v>
      </c>
      <c r="H14" s="4" t="str">
        <f>_xlfn.CONCAT("KJ",$O$3)</f>
        <v>KJU15</v>
      </c>
      <c r="I14" s="3" t="str">
        <f>$Q$6</f>
        <v>Lovoc Lommel</v>
      </c>
      <c r="K14" s="3" t="str">
        <f>$P$6</f>
        <v>MAVO Dilsen-Stokkem</v>
      </c>
      <c r="L14" s="4" t="str">
        <f t="shared" ref="L14:L20" si="3">_xlfn.CONCAT("BJ",$O$3)</f>
        <v>BJU15</v>
      </c>
      <c r="M14" s="4" t="str">
        <f>$P$8</f>
        <v>Kruikenburg Ternat</v>
      </c>
    </row>
    <row r="15" spans="1:19" ht="15" thickBot="1" x14ac:dyDescent="0.35">
      <c r="A15" s="9" t="s">
        <v>9</v>
      </c>
      <c r="C15" s="3" t="str">
        <f>$Q$8</f>
        <v>Volley Haasrode Leuven</v>
      </c>
      <c r="D15" s="4" t="str">
        <f t="shared" si="2"/>
        <v>KJU15</v>
      </c>
      <c r="E15" s="4" t="str">
        <f>$Q$9</f>
        <v>Knack Roeselare</v>
      </c>
      <c r="G15" s="3" t="str">
        <f>$P$5</f>
        <v>Volak Vorselaar</v>
      </c>
      <c r="H15" s="4" t="str">
        <f>_xlfn.CONCAT("BJ",$O$3)</f>
        <v>BJU15</v>
      </c>
      <c r="I15" s="3" t="str">
        <f>$P$9</f>
        <v>Rembert Torhout</v>
      </c>
      <c r="K15" s="3" t="str">
        <f>$P$6</f>
        <v>MAVO Dilsen-Stokkem</v>
      </c>
      <c r="L15" s="4" t="str">
        <f t="shared" si="3"/>
        <v>BJU15</v>
      </c>
      <c r="M15" s="4" t="str">
        <f>$P$7</f>
        <v xml:space="preserve"> JTV Dero Zele-Berlare</v>
      </c>
    </row>
    <row r="16" spans="1:19" ht="15" thickBot="1" x14ac:dyDescent="0.35">
      <c r="A16" s="9" t="s">
        <v>13</v>
      </c>
      <c r="C16" s="3" t="str">
        <f>$Q$6</f>
        <v>Lovoc Lommel</v>
      </c>
      <c r="D16" s="4" t="str">
        <f t="shared" si="2"/>
        <v>KJU15</v>
      </c>
      <c r="E16" s="4" t="str">
        <f>$Q$7</f>
        <v>Caruur Volley Gent</v>
      </c>
      <c r="G16" s="3" t="str">
        <f>$Q$9</f>
        <v>Knack Roeselare</v>
      </c>
      <c r="H16" s="4" t="str">
        <f>_xlfn.CONCAT("KJ",$O$3)</f>
        <v>KJU15</v>
      </c>
      <c r="I16" s="3" t="str">
        <f>$Q$5</f>
        <v>Amigos Van Pelt Sint-Antonius Zoersel</v>
      </c>
      <c r="K16" s="3" t="str">
        <f>$P$8</f>
        <v>Kruikenburg Ternat</v>
      </c>
      <c r="L16" s="4" t="str">
        <f t="shared" si="3"/>
        <v>BJU15</v>
      </c>
      <c r="M16" s="4" t="str">
        <f>$P$7</f>
        <v xml:space="preserve"> JTV Dero Zele-Berlare</v>
      </c>
    </row>
    <row r="17" spans="1:13" ht="15" thickBot="1" x14ac:dyDescent="0.35">
      <c r="A17" s="9" t="s">
        <v>15</v>
      </c>
      <c r="C17" s="3" t="str">
        <f>$Q$5</f>
        <v>Amigos Van Pelt Sint-Antonius Zoersel</v>
      </c>
      <c r="D17" s="4" t="str">
        <f t="shared" si="2"/>
        <v>KJU15</v>
      </c>
      <c r="E17" s="4" t="str">
        <f>$Q$8</f>
        <v>Volley Haasrode Leuven</v>
      </c>
      <c r="G17" s="3" t="str">
        <f>$P$9</f>
        <v>Rembert Torhout</v>
      </c>
      <c r="H17" s="4" t="str">
        <f>_xlfn.CONCAT("BJ",$O$3)</f>
        <v>BJU15</v>
      </c>
      <c r="I17" s="4" t="str">
        <f>$P$8</f>
        <v>Kruikenburg Ternat</v>
      </c>
      <c r="K17" s="3" t="str">
        <f>$P$5</f>
        <v>Volak Vorselaar</v>
      </c>
      <c r="L17" s="4" t="str">
        <f t="shared" si="3"/>
        <v>BJU15</v>
      </c>
      <c r="M17" s="4" t="str">
        <f>$P$6</f>
        <v>MAVO Dilsen-Stokkem</v>
      </c>
    </row>
    <row r="18" spans="1:13" ht="15" thickBot="1" x14ac:dyDescent="0.35">
      <c r="A18" s="9" t="s">
        <v>17</v>
      </c>
      <c r="C18" s="3" t="str">
        <f>$Q$7</f>
        <v>Caruur Volley Gent</v>
      </c>
      <c r="D18" s="4" t="str">
        <f t="shared" si="2"/>
        <v>KJU15</v>
      </c>
      <c r="E18" s="4" t="str">
        <f>$Q$9</f>
        <v>Knack Roeselare</v>
      </c>
      <c r="G18" s="27"/>
      <c r="H18" s="28"/>
      <c r="I18" s="29"/>
      <c r="K18" s="3" t="str">
        <f>$P$7</f>
        <v xml:space="preserve"> JTV Dero Zele-Berlare</v>
      </c>
      <c r="L18" s="4" t="str">
        <f t="shared" si="3"/>
        <v>BJU15</v>
      </c>
      <c r="M18" s="4" t="str">
        <f>$P$5</f>
        <v>Volak Vorselaar</v>
      </c>
    </row>
    <row r="19" spans="1:13" ht="15" thickBot="1" x14ac:dyDescent="0.35">
      <c r="A19" s="9" t="s">
        <v>19</v>
      </c>
      <c r="C19" s="3" t="str">
        <f>$Q$6</f>
        <v>Lovoc Lommel</v>
      </c>
      <c r="D19" s="4" t="str">
        <f t="shared" si="2"/>
        <v>KJU15</v>
      </c>
      <c r="E19" s="4" t="str">
        <f>$Q$5</f>
        <v>Amigos Van Pelt Sint-Antonius Zoersel</v>
      </c>
      <c r="G19" s="3" t="str">
        <f>$Q$7</f>
        <v>Caruur Volley Gent</v>
      </c>
      <c r="H19" s="4" t="str">
        <f>_xlfn.CONCAT("KJ",$O$3)</f>
        <v>KJU15</v>
      </c>
      <c r="I19" s="4" t="str">
        <f>$Q$8</f>
        <v>Volley Haasrode Leuven</v>
      </c>
      <c r="K19" s="3" t="str">
        <f>$P$9</f>
        <v>Rembert Torhout</v>
      </c>
      <c r="L19" s="4" t="str">
        <f t="shared" si="3"/>
        <v>BJU15</v>
      </c>
      <c r="M19" s="4" t="str">
        <f>$P$6</f>
        <v>MAVO Dilsen-Stokkem</v>
      </c>
    </row>
    <row r="20" spans="1:13" ht="15" thickBot="1" x14ac:dyDescent="0.35">
      <c r="A20" s="9" t="s">
        <v>21</v>
      </c>
      <c r="C20" s="3" t="str">
        <f>$Q$9</f>
        <v>Knack Roeselare</v>
      </c>
      <c r="D20" s="4" t="str">
        <f t="shared" si="2"/>
        <v>KJU15</v>
      </c>
      <c r="E20" s="4" t="str">
        <f>$Q$6</f>
        <v>Lovoc Lommel</v>
      </c>
      <c r="G20" s="3" t="str">
        <f>$P$7</f>
        <v xml:space="preserve"> JTV Dero Zele-Berlare</v>
      </c>
      <c r="H20" s="4" t="str">
        <f>_xlfn.CONCAT("BJ",$O$3)</f>
        <v>BJU15</v>
      </c>
      <c r="I20" s="3" t="str">
        <f>$P$9</f>
        <v>Rembert Torhout</v>
      </c>
      <c r="K20" s="3" t="str">
        <f>$P$8</f>
        <v>Kruikenburg Ternat</v>
      </c>
      <c r="L20" s="4" t="str">
        <f t="shared" si="3"/>
        <v>BJU15</v>
      </c>
      <c r="M20" s="4" t="str">
        <f>$P$5</f>
        <v>Volak Vorselaar</v>
      </c>
    </row>
    <row r="21" spans="1:13" ht="15" thickBot="1" x14ac:dyDescent="0.35">
      <c r="A21" s="9" t="s">
        <v>23</v>
      </c>
      <c r="C21" s="16" t="s">
        <v>24</v>
      </c>
      <c r="D21" s="17" t="str">
        <f>_xlfn.CONCAT("J",$O$3)</f>
        <v>JU15</v>
      </c>
      <c r="E21" s="17" t="s">
        <v>25</v>
      </c>
      <c r="G21" s="30"/>
      <c r="H21" s="31"/>
      <c r="I21" s="31"/>
      <c r="K21" s="30"/>
      <c r="L21" s="31"/>
      <c r="M21" s="31"/>
    </row>
  </sheetData>
  <mergeCells count="9">
    <mergeCell ref="P2:S2"/>
    <mergeCell ref="P3:Q3"/>
    <mergeCell ref="R3:S3"/>
    <mergeCell ref="K13:M13"/>
    <mergeCell ref="C2:E2"/>
    <mergeCell ref="G2:I2"/>
    <mergeCell ref="K2:M2"/>
    <mergeCell ref="C13:E13"/>
    <mergeCell ref="G13:I13"/>
  </mergeCells>
  <pageMargins left="0.7" right="0.7" top="0.75" bottom="0.75" header="0.3" footer="0.3"/>
  <pageSetup paperSize="9" orientation="portrait" r:id="rId1"/>
  <ignoredErrors>
    <ignoredError sqref="H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3BF0-8438-497C-9E0A-CB86B5D3D94D}">
  <dimension ref="A1:S21"/>
  <sheetViews>
    <sheetView workbookViewId="0">
      <selection activeCell="S13" sqref="S13"/>
    </sheetView>
  </sheetViews>
  <sheetFormatPr defaultColWidth="8.88671875" defaultRowHeight="14.4" x14ac:dyDescent="0.3"/>
  <cols>
    <col min="1" max="1" width="5.5546875" bestFit="1" customWidth="1"/>
    <col min="2" max="2" width="2.5546875" customWidth="1"/>
    <col min="3" max="3" width="29.5546875" style="2" bestFit="1" customWidth="1"/>
    <col min="4" max="4" width="6.88671875" style="2" bestFit="1" customWidth="1"/>
    <col min="5" max="5" width="29.5546875" style="2" bestFit="1" customWidth="1"/>
    <col min="6" max="6" width="2.5546875" style="2" customWidth="1"/>
    <col min="7" max="7" width="22.33203125" style="2" bestFit="1" customWidth="1"/>
    <col min="8" max="8" width="7.77734375" style="2" bestFit="1" customWidth="1"/>
    <col min="9" max="9" width="29.5546875" style="2" bestFit="1" customWidth="1"/>
    <col min="10" max="10" width="2.5546875" style="2" customWidth="1"/>
    <col min="11" max="11" width="29" style="2" bestFit="1" customWidth="1"/>
    <col min="12" max="12" width="6.88671875" style="2" bestFit="1" customWidth="1"/>
    <col min="13" max="13" width="29" style="2" bestFit="1" customWidth="1"/>
    <col min="15" max="15" width="15.21875" bestFit="1" customWidth="1"/>
    <col min="16" max="16" width="29.109375" bestFit="1" customWidth="1"/>
    <col min="17" max="17" width="29.33203125" bestFit="1" customWidth="1"/>
    <col min="18" max="18" width="22.109375" bestFit="1" customWidth="1"/>
    <col min="19" max="19" width="24.21875" bestFit="1" customWidth="1"/>
  </cols>
  <sheetData>
    <row r="1" spans="1:19" ht="15" thickBot="1" x14ac:dyDescent="0.35">
      <c r="H1" s="25" t="s">
        <v>0</v>
      </c>
    </row>
    <row r="2" spans="1:19" ht="15" thickBot="1" x14ac:dyDescent="0.35">
      <c r="C2" s="66" t="s">
        <v>1</v>
      </c>
      <c r="D2" s="67"/>
      <c r="E2" s="68"/>
      <c r="G2" s="66" t="s">
        <v>2</v>
      </c>
      <c r="H2" s="67"/>
      <c r="I2" s="68"/>
      <c r="K2" s="66" t="s">
        <v>3</v>
      </c>
      <c r="L2" s="67"/>
      <c r="M2" s="68"/>
      <c r="O2" s="5" t="s">
        <v>4</v>
      </c>
      <c r="P2" s="63" t="s">
        <v>5</v>
      </c>
      <c r="Q2" s="63"/>
      <c r="R2" s="63"/>
      <c r="S2" s="64"/>
    </row>
    <row r="3" spans="1:19" ht="15" thickBot="1" x14ac:dyDescent="0.35">
      <c r="A3" s="6" t="s">
        <v>6</v>
      </c>
      <c r="C3" s="3" t="str">
        <f>$S$8</f>
        <v>Volley Opwijk</v>
      </c>
      <c r="D3" s="4" t="str">
        <f t="shared" ref="D3:D9" si="0">_xlfn.CONCAT("KM",$O$3)</f>
        <v>KMU11</v>
      </c>
      <c r="E3" s="4" t="str">
        <f>$S$5</f>
        <v>VBC Zandhoven</v>
      </c>
      <c r="G3" s="8" t="str">
        <f>$S$6</f>
        <v>Lens online Genk</v>
      </c>
      <c r="H3" s="4" t="str">
        <f>_xlfn.CONCAT("KM",$O$3)</f>
        <v>KMU11</v>
      </c>
      <c r="I3" s="4" t="str">
        <f>$S$7</f>
        <v>VDK Bank Gent Damesvolley</v>
      </c>
      <c r="K3" s="3" t="str">
        <f>$R$7</f>
        <v>Avanti Aalter</v>
      </c>
      <c r="L3" s="4" t="str">
        <f t="shared" ref="L3:L9" si="1">_xlfn.CONCAT("BM",$O$3)</f>
        <v>BMU11</v>
      </c>
      <c r="M3" s="12" t="str">
        <f>$R$6</f>
        <v>Schovoc Beverst</v>
      </c>
      <c r="O3" s="39" t="s">
        <v>29</v>
      </c>
      <c r="P3" s="63" t="s">
        <v>8</v>
      </c>
      <c r="Q3" s="63"/>
      <c r="R3" s="65" t="s">
        <v>0</v>
      </c>
      <c r="S3" s="64"/>
    </row>
    <row r="4" spans="1:19" ht="15" thickBot="1" x14ac:dyDescent="0.35">
      <c r="A4" s="9" t="s">
        <v>9</v>
      </c>
      <c r="C4" s="3" t="str">
        <f>$S$6</f>
        <v>Lens online Genk</v>
      </c>
      <c r="D4" s="4" t="str">
        <f t="shared" si="0"/>
        <v>KMU11</v>
      </c>
      <c r="E4" s="4" t="str">
        <f>$S$9</f>
        <v>VKT Torhout</v>
      </c>
      <c r="G4" s="21" t="str">
        <f>$R$8</f>
        <v>Volley Opwijk</v>
      </c>
      <c r="H4" s="4" t="str">
        <f>_xlfn.CONCAT("BM",$O$3)</f>
        <v>BMU11</v>
      </c>
      <c r="I4" s="3" t="str">
        <f>$R$9</f>
        <v>Damesvolley Waregem</v>
      </c>
      <c r="K4" s="3" t="str">
        <f>$R$7</f>
        <v>Avanti Aalter</v>
      </c>
      <c r="L4" s="26" t="str">
        <f t="shared" si="1"/>
        <v>BMU11</v>
      </c>
      <c r="M4" s="21" t="str">
        <f>$R$5</f>
        <v>VST Lions Groot Turnhout</v>
      </c>
      <c r="O4" s="10" t="s">
        <v>10</v>
      </c>
      <c r="P4" s="45" t="s">
        <v>11</v>
      </c>
      <c r="Q4" s="73" t="s">
        <v>12</v>
      </c>
      <c r="R4" s="10" t="s">
        <v>11</v>
      </c>
      <c r="S4" s="78" t="s">
        <v>12</v>
      </c>
    </row>
    <row r="5" spans="1:19" ht="15" thickBot="1" x14ac:dyDescent="0.35">
      <c r="A5" s="9" t="s">
        <v>13</v>
      </c>
      <c r="C5" s="3" t="str">
        <f>$S$7</f>
        <v>VDK Bank Gent Damesvolley</v>
      </c>
      <c r="D5" s="4" t="str">
        <f t="shared" si="0"/>
        <v>KMU11</v>
      </c>
      <c r="E5" s="4" t="str">
        <f>$S$5</f>
        <v>VBC Zandhoven</v>
      </c>
      <c r="G5" s="3" t="str">
        <f>$S$9</f>
        <v>VKT Torhout</v>
      </c>
      <c r="H5" s="4" t="str">
        <f>_xlfn.CONCAT("KM",$O$3)</f>
        <v>KMU11</v>
      </c>
      <c r="I5" s="4" t="str">
        <f>$S$8</f>
        <v>Volley Opwijk</v>
      </c>
      <c r="K5" s="3" t="str">
        <f>$R$6</f>
        <v>Schovoc Beverst</v>
      </c>
      <c r="L5" s="4" t="str">
        <f t="shared" si="1"/>
        <v>BMU11</v>
      </c>
      <c r="M5" s="4" t="str">
        <f>$R$5</f>
        <v>VST Lions Groot Turnhout</v>
      </c>
      <c r="O5" s="11" t="s">
        <v>14</v>
      </c>
      <c r="P5" s="41" t="s">
        <v>68</v>
      </c>
      <c r="Q5" s="50" t="s">
        <v>64</v>
      </c>
      <c r="R5" s="75" t="s">
        <v>98</v>
      </c>
      <c r="S5" s="77" t="s">
        <v>70</v>
      </c>
    </row>
    <row r="6" spans="1:19" ht="15" thickBot="1" x14ac:dyDescent="0.35">
      <c r="A6" s="9" t="s">
        <v>15</v>
      </c>
      <c r="C6" s="3" t="str">
        <f>$S$8</f>
        <v>Volley Opwijk</v>
      </c>
      <c r="D6" s="4" t="str">
        <f t="shared" si="0"/>
        <v>KMU11</v>
      </c>
      <c r="E6" s="4" t="str">
        <f>$S$6</f>
        <v>Lens online Genk</v>
      </c>
      <c r="G6" s="3" t="str">
        <f>$R$9</f>
        <v>Damesvolley Waregem</v>
      </c>
      <c r="H6" s="4" t="str">
        <f>_xlfn.CONCAT("BM",$O$3)</f>
        <v>BMU11</v>
      </c>
      <c r="I6" s="4" t="str">
        <f>$R$6</f>
        <v>Schovoc Beverst</v>
      </c>
      <c r="K6" s="3" t="str">
        <f>$R$8</f>
        <v>Volley Opwijk</v>
      </c>
      <c r="L6" s="4" t="str">
        <f t="shared" si="1"/>
        <v>BMU11</v>
      </c>
      <c r="M6" s="4" t="str">
        <f>$R$7</f>
        <v>Avanti Aalter</v>
      </c>
      <c r="O6" s="13" t="s">
        <v>16</v>
      </c>
      <c r="P6" s="42" t="s">
        <v>69</v>
      </c>
      <c r="Q6" s="51" t="s">
        <v>65</v>
      </c>
      <c r="R6" s="42" t="s">
        <v>65</v>
      </c>
      <c r="S6" s="47" t="s">
        <v>71</v>
      </c>
    </row>
    <row r="7" spans="1:19" ht="15" thickBot="1" x14ac:dyDescent="0.35">
      <c r="A7" s="9" t="s">
        <v>17</v>
      </c>
      <c r="C7" s="3" t="str">
        <f>$S$5</f>
        <v>VBC Zandhoven</v>
      </c>
      <c r="D7" s="4" t="str">
        <f t="shared" si="0"/>
        <v>KMU11</v>
      </c>
      <c r="E7" s="4" t="str">
        <f>$S$9</f>
        <v>VKT Torhout</v>
      </c>
      <c r="G7" s="32"/>
      <c r="H7" s="28"/>
      <c r="I7" s="29"/>
      <c r="K7" s="3" t="str">
        <f>$R$5</f>
        <v>VST Lions Groot Turnhout</v>
      </c>
      <c r="L7" s="4" t="str">
        <f t="shared" si="1"/>
        <v>BMU11</v>
      </c>
      <c r="M7" s="4" t="str">
        <f>$R$8</f>
        <v>Volley Opwijk</v>
      </c>
      <c r="O7" s="14" t="s">
        <v>18</v>
      </c>
      <c r="P7" s="42" t="s">
        <v>97</v>
      </c>
      <c r="Q7" s="51" t="s">
        <v>66</v>
      </c>
      <c r="R7" s="42" t="s">
        <v>74</v>
      </c>
      <c r="S7" s="76" t="s">
        <v>61</v>
      </c>
    </row>
    <row r="8" spans="1:19" ht="15" thickBot="1" x14ac:dyDescent="0.35">
      <c r="A8" s="9" t="s">
        <v>19</v>
      </c>
      <c r="C8" s="3" t="str">
        <f>$S$7</f>
        <v>VDK Bank Gent Damesvolley</v>
      </c>
      <c r="D8" s="4" t="str">
        <f t="shared" si="0"/>
        <v>KMU11</v>
      </c>
      <c r="E8" s="4" t="str">
        <f>$S$8</f>
        <v>Volley Opwijk</v>
      </c>
      <c r="G8" s="21" t="str">
        <f>$S$5</f>
        <v>VBC Zandhoven</v>
      </c>
      <c r="H8" s="4" t="str">
        <f>_xlfn.CONCAT("KM",$O$3)</f>
        <v>KMU11</v>
      </c>
      <c r="I8" s="4" t="str">
        <f>$S$6</f>
        <v>Lens online Genk</v>
      </c>
      <c r="K8" s="3" t="str">
        <f>$R$9</f>
        <v>Damesvolley Waregem</v>
      </c>
      <c r="L8" s="4" t="str">
        <f t="shared" si="1"/>
        <v>BMU11</v>
      </c>
      <c r="M8" s="4" t="str">
        <f>$R$7</f>
        <v>Avanti Aalter</v>
      </c>
      <c r="O8" s="13" t="s">
        <v>20</v>
      </c>
      <c r="P8" s="42" t="s">
        <v>50</v>
      </c>
      <c r="Q8" s="51" t="s">
        <v>67</v>
      </c>
      <c r="R8" s="42" t="s">
        <v>72</v>
      </c>
      <c r="S8" s="47" t="s">
        <v>72</v>
      </c>
    </row>
    <row r="9" spans="1:19" ht="15" thickBot="1" x14ac:dyDescent="0.35">
      <c r="A9" s="9" t="s">
        <v>21</v>
      </c>
      <c r="C9" s="3" t="str">
        <f>$S$9</f>
        <v>VKT Torhout</v>
      </c>
      <c r="D9" s="4" t="str">
        <f t="shared" si="0"/>
        <v>KMU11</v>
      </c>
      <c r="E9" s="4" t="str">
        <f>$S$7</f>
        <v>VDK Bank Gent Damesvolley</v>
      </c>
      <c r="G9" s="21" t="str">
        <f>$R$5</f>
        <v>VST Lions Groot Turnhout</v>
      </c>
      <c r="H9" s="4" t="str">
        <f>_xlfn.CONCAT("BM",$O$3)</f>
        <v>BMU11</v>
      </c>
      <c r="I9" s="3" t="str">
        <f>$R$9</f>
        <v>Damesvolley Waregem</v>
      </c>
      <c r="K9" s="3" t="str">
        <f>$R$6</f>
        <v>Schovoc Beverst</v>
      </c>
      <c r="L9" s="4" t="str">
        <f t="shared" si="1"/>
        <v>BMU11</v>
      </c>
      <c r="M9" s="4" t="str">
        <f>$R$8</f>
        <v>Volley Opwijk</v>
      </c>
      <c r="O9" s="15" t="s">
        <v>22</v>
      </c>
      <c r="P9" s="48" t="s">
        <v>51</v>
      </c>
      <c r="Q9" s="52" t="s">
        <v>56</v>
      </c>
      <c r="R9" s="48" t="s">
        <v>58</v>
      </c>
      <c r="S9" s="49" t="s">
        <v>73</v>
      </c>
    </row>
    <row r="10" spans="1:19" ht="15" thickBot="1" x14ac:dyDescent="0.35">
      <c r="A10" s="9" t="s">
        <v>23</v>
      </c>
      <c r="C10" s="16" t="s">
        <v>24</v>
      </c>
      <c r="D10" s="17" t="str">
        <f>_xlfn.CONCAT("M",$O$3)</f>
        <v>MU11</v>
      </c>
      <c r="E10" s="17" t="s">
        <v>25</v>
      </c>
      <c r="G10" s="30"/>
      <c r="H10" s="31"/>
      <c r="I10" s="31"/>
      <c r="K10" s="30"/>
      <c r="L10" s="31"/>
      <c r="M10" s="31"/>
    </row>
    <row r="12" spans="1:19" ht="15" thickBot="1" x14ac:dyDescent="0.35">
      <c r="H12" s="25" t="s">
        <v>8</v>
      </c>
    </row>
    <row r="13" spans="1:19" ht="15" thickBot="1" x14ac:dyDescent="0.35">
      <c r="C13" s="66" t="s">
        <v>1</v>
      </c>
      <c r="D13" s="67"/>
      <c r="E13" s="68"/>
      <c r="G13" s="66" t="s">
        <v>2</v>
      </c>
      <c r="H13" s="67"/>
      <c r="I13" s="68"/>
      <c r="K13" s="66" t="s">
        <v>3</v>
      </c>
      <c r="L13" s="67"/>
      <c r="M13" s="68"/>
    </row>
    <row r="14" spans="1:19" ht="15" thickBot="1" x14ac:dyDescent="0.35">
      <c r="A14" s="6" t="s">
        <v>6</v>
      </c>
      <c r="C14" s="3" t="str">
        <f>$Q$8</f>
        <v>Volley Schepdaal</v>
      </c>
      <c r="D14" s="4" t="str">
        <f t="shared" ref="D14:D20" si="2">_xlfn.CONCAT("KJ",$O$3)</f>
        <v>KJU11</v>
      </c>
      <c r="E14" s="4" t="str">
        <f>$Q$5</f>
        <v>Mavoc Mechelen</v>
      </c>
      <c r="G14" s="3" t="str">
        <f>$Q$6</f>
        <v>Schovoc Beverst</v>
      </c>
      <c r="H14" s="4" t="str">
        <f>_xlfn.CONCAT("KJ",$O$3)</f>
        <v>KJU11</v>
      </c>
      <c r="I14" s="4" t="str">
        <f>$Q$7</f>
        <v>Dakwerken De Vos Denderhoutem</v>
      </c>
      <c r="K14" s="3" t="str">
        <f>$P$7</f>
        <v>D'hondt Volley Oudenaarde Heren</v>
      </c>
      <c r="L14" s="4" t="str">
        <f t="shared" ref="L14:L20" si="3">_xlfn.CONCAT("BJ",$O$3)</f>
        <v>BJU11</v>
      </c>
      <c r="M14" s="4" t="str">
        <f>$P$6</f>
        <v>Stalvoc Beverlo</v>
      </c>
    </row>
    <row r="15" spans="1:19" ht="15" thickBot="1" x14ac:dyDescent="0.35">
      <c r="A15" s="9" t="s">
        <v>9</v>
      </c>
      <c r="C15" s="3" t="str">
        <f>$Q$6</f>
        <v>Schovoc Beverst</v>
      </c>
      <c r="D15" s="4" t="str">
        <f t="shared" si="2"/>
        <v>KJU11</v>
      </c>
      <c r="E15" s="4" t="str">
        <f>$Q$9</f>
        <v>Rembert Torhout</v>
      </c>
      <c r="G15" s="8" t="str">
        <f>$P$8</f>
        <v>Volley Haasrode Leuven</v>
      </c>
      <c r="H15" s="4" t="str">
        <f>_xlfn.CONCAT("BJ",$O$3)</f>
        <v>BJU11</v>
      </c>
      <c r="I15" s="3" t="str">
        <f>$P$9</f>
        <v>Knack Roeselare</v>
      </c>
      <c r="K15" s="3" t="str">
        <f>$P$7</f>
        <v>D'hondt Volley Oudenaarde Heren</v>
      </c>
      <c r="L15" s="4" t="str">
        <f t="shared" si="3"/>
        <v>BJU11</v>
      </c>
      <c r="M15" s="4" t="str">
        <f>$P$5</f>
        <v>NRG VC Geel</v>
      </c>
    </row>
    <row r="16" spans="1:19" ht="15" thickBot="1" x14ac:dyDescent="0.35">
      <c r="A16" s="9" t="s">
        <v>13</v>
      </c>
      <c r="C16" s="3" t="str">
        <f>$Q$7</f>
        <v>Dakwerken De Vos Denderhoutem</v>
      </c>
      <c r="D16" s="4" t="str">
        <f t="shared" si="2"/>
        <v>KJU11</v>
      </c>
      <c r="E16" s="4" t="str">
        <f>$Q$5</f>
        <v>Mavoc Mechelen</v>
      </c>
      <c r="G16" s="21" t="str">
        <f>$Q$9</f>
        <v>Rembert Torhout</v>
      </c>
      <c r="H16" s="4" t="str">
        <f>_xlfn.CONCAT("KJ",$O$3)</f>
        <v>KJU11</v>
      </c>
      <c r="I16" s="4" t="str">
        <f>$Q$8</f>
        <v>Volley Schepdaal</v>
      </c>
      <c r="K16" s="3" t="str">
        <f>$P$6</f>
        <v>Stalvoc Beverlo</v>
      </c>
      <c r="L16" s="4" t="str">
        <f t="shared" si="3"/>
        <v>BJU11</v>
      </c>
      <c r="M16" s="4" t="str">
        <f>$P$5</f>
        <v>NRG VC Geel</v>
      </c>
    </row>
    <row r="17" spans="1:13" ht="15" thickBot="1" x14ac:dyDescent="0.35">
      <c r="A17" s="9" t="s">
        <v>15</v>
      </c>
      <c r="C17" s="3" t="str">
        <f>$Q$8</f>
        <v>Volley Schepdaal</v>
      </c>
      <c r="D17" s="4" t="str">
        <f t="shared" si="2"/>
        <v>KJU11</v>
      </c>
      <c r="E17" s="4" t="str">
        <f>$Q$6</f>
        <v>Schovoc Beverst</v>
      </c>
      <c r="G17" s="3" t="str">
        <f>$P$9</f>
        <v>Knack Roeselare</v>
      </c>
      <c r="H17" s="4" t="str">
        <f>_xlfn.CONCAT("BJ",$O$3)</f>
        <v>BJU11</v>
      </c>
      <c r="I17" s="4" t="str">
        <f>$P$6</f>
        <v>Stalvoc Beverlo</v>
      </c>
      <c r="K17" s="3" t="str">
        <f>$P$8</f>
        <v>Volley Haasrode Leuven</v>
      </c>
      <c r="L17" s="4" t="str">
        <f t="shared" si="3"/>
        <v>BJU11</v>
      </c>
      <c r="M17" s="4" t="str">
        <f>$P$7</f>
        <v>D'hondt Volley Oudenaarde Heren</v>
      </c>
    </row>
    <row r="18" spans="1:13" ht="15" thickBot="1" x14ac:dyDescent="0.35">
      <c r="A18" s="9" t="s">
        <v>17</v>
      </c>
      <c r="C18" s="3" t="str">
        <f>$Q$5</f>
        <v>Mavoc Mechelen</v>
      </c>
      <c r="D18" s="4" t="str">
        <f t="shared" si="2"/>
        <v>KJU11</v>
      </c>
      <c r="E18" s="4" t="str">
        <f>$Q$9</f>
        <v>Rembert Torhout</v>
      </c>
      <c r="G18" s="32"/>
      <c r="H18" s="28"/>
      <c r="I18" s="29"/>
      <c r="K18" s="3" t="str">
        <f>$P$5</f>
        <v>NRG VC Geel</v>
      </c>
      <c r="L18" s="4" t="str">
        <f t="shared" si="3"/>
        <v>BJU11</v>
      </c>
      <c r="M18" s="4" t="str">
        <f>$P$8</f>
        <v>Volley Haasrode Leuven</v>
      </c>
    </row>
    <row r="19" spans="1:13" ht="15" thickBot="1" x14ac:dyDescent="0.35">
      <c r="A19" s="9" t="s">
        <v>19</v>
      </c>
      <c r="C19" s="3" t="str">
        <f>$Q$7</f>
        <v>Dakwerken De Vos Denderhoutem</v>
      </c>
      <c r="D19" s="4" t="str">
        <f t="shared" si="2"/>
        <v>KJU11</v>
      </c>
      <c r="E19" s="4" t="str">
        <f>$Q$8</f>
        <v>Volley Schepdaal</v>
      </c>
      <c r="G19" s="21" t="str">
        <f>$Q$5</f>
        <v>Mavoc Mechelen</v>
      </c>
      <c r="H19" s="4" t="str">
        <f>_xlfn.CONCAT("KJ",$O$3)</f>
        <v>KJU11</v>
      </c>
      <c r="I19" s="4" t="str">
        <f>$Q$6</f>
        <v>Schovoc Beverst</v>
      </c>
      <c r="K19" s="3" t="str">
        <f>$P$9</f>
        <v>Knack Roeselare</v>
      </c>
      <c r="L19" s="4" t="str">
        <f t="shared" si="3"/>
        <v>BJU11</v>
      </c>
      <c r="M19" s="4" t="str">
        <f>$P$7</f>
        <v>D'hondt Volley Oudenaarde Heren</v>
      </c>
    </row>
    <row r="20" spans="1:13" ht="15" thickBot="1" x14ac:dyDescent="0.35">
      <c r="A20" s="9" t="s">
        <v>21</v>
      </c>
      <c r="C20" s="3" t="str">
        <f>$Q$9</f>
        <v>Rembert Torhout</v>
      </c>
      <c r="D20" s="4" t="str">
        <f t="shared" si="2"/>
        <v>KJU11</v>
      </c>
      <c r="E20" s="4" t="str">
        <f>$Q$7</f>
        <v>Dakwerken De Vos Denderhoutem</v>
      </c>
      <c r="G20" s="3" t="str">
        <f>$P$5</f>
        <v>NRG VC Geel</v>
      </c>
      <c r="H20" s="4" t="str">
        <f>_xlfn.CONCAT("BJ",$O$3)</f>
        <v>BJU11</v>
      </c>
      <c r="I20" s="3" t="str">
        <f>$P$9</f>
        <v>Knack Roeselare</v>
      </c>
      <c r="K20" s="3" t="str">
        <f>$P$6</f>
        <v>Stalvoc Beverlo</v>
      </c>
      <c r="L20" s="4" t="str">
        <f t="shared" si="3"/>
        <v>BJU11</v>
      </c>
      <c r="M20" s="4" t="str">
        <f>$P$8</f>
        <v>Volley Haasrode Leuven</v>
      </c>
    </row>
    <row r="21" spans="1:13" ht="15" thickBot="1" x14ac:dyDescent="0.35">
      <c r="A21" s="9" t="s">
        <v>23</v>
      </c>
      <c r="C21" s="16" t="s">
        <v>24</v>
      </c>
      <c r="D21" s="17" t="str">
        <f>_xlfn.CONCAT("J",$O$3)</f>
        <v>JU11</v>
      </c>
      <c r="E21" s="17" t="s">
        <v>25</v>
      </c>
      <c r="G21" s="30"/>
      <c r="H21" s="31"/>
      <c r="I21" s="31"/>
      <c r="K21" s="30"/>
      <c r="L21" s="31"/>
      <c r="M21" s="31"/>
    </row>
  </sheetData>
  <mergeCells count="9">
    <mergeCell ref="P2:S2"/>
    <mergeCell ref="P3:Q3"/>
    <mergeCell ref="R3:S3"/>
    <mergeCell ref="K13:M13"/>
    <mergeCell ref="C2:E2"/>
    <mergeCell ref="G2:I2"/>
    <mergeCell ref="K2:M2"/>
    <mergeCell ref="C13:E13"/>
    <mergeCell ref="G13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ACA56-08C5-497F-AB9E-45CBF2D95C1B}">
  <dimension ref="A1:S21"/>
  <sheetViews>
    <sheetView workbookViewId="0">
      <selection activeCell="Q15" sqref="Q15"/>
    </sheetView>
  </sheetViews>
  <sheetFormatPr defaultColWidth="8.88671875" defaultRowHeight="14.4" x14ac:dyDescent="0.3"/>
  <cols>
    <col min="1" max="1" width="5.5546875" bestFit="1" customWidth="1"/>
    <col min="2" max="2" width="2.5546875" customWidth="1"/>
    <col min="3" max="3" width="30.109375" style="2" bestFit="1" customWidth="1"/>
    <col min="4" max="4" width="6.88671875" style="2" bestFit="1" customWidth="1"/>
    <col min="5" max="5" width="30.109375" style="2" bestFit="1" customWidth="1"/>
    <col min="6" max="6" width="2.5546875" style="2" customWidth="1"/>
    <col min="7" max="7" width="26.88671875" style="2" bestFit="1" customWidth="1"/>
    <col min="8" max="8" width="7.77734375" style="2" bestFit="1" customWidth="1"/>
    <col min="9" max="9" width="30.109375" style="2" bestFit="1" customWidth="1"/>
    <col min="10" max="10" width="2.5546875" style="2" customWidth="1"/>
    <col min="11" max="11" width="26.88671875" style="2" bestFit="1" customWidth="1"/>
    <col min="12" max="12" width="6.88671875" style="2" bestFit="1" customWidth="1"/>
    <col min="13" max="13" width="26.88671875" style="2" bestFit="1" customWidth="1"/>
    <col min="15" max="15" width="15.21875" bestFit="1" customWidth="1"/>
    <col min="16" max="16" width="27.109375" bestFit="1" customWidth="1"/>
    <col min="17" max="17" width="29.88671875" bestFit="1" customWidth="1"/>
    <col min="18" max="18" width="24.21875" bestFit="1" customWidth="1"/>
    <col min="19" max="19" width="20.6640625" bestFit="1" customWidth="1"/>
  </cols>
  <sheetData>
    <row r="1" spans="1:19" ht="15" thickBot="1" x14ac:dyDescent="0.35">
      <c r="H1" s="25" t="s">
        <v>0</v>
      </c>
    </row>
    <row r="2" spans="1:19" ht="15" thickBot="1" x14ac:dyDescent="0.35">
      <c r="C2" s="66" t="s">
        <v>1</v>
      </c>
      <c r="D2" s="67"/>
      <c r="E2" s="68"/>
      <c r="G2" s="69" t="s">
        <v>2</v>
      </c>
      <c r="H2" s="67"/>
      <c r="I2" s="68"/>
      <c r="K2" s="66" t="s">
        <v>3</v>
      </c>
      <c r="L2" s="67"/>
      <c r="M2" s="68"/>
      <c r="O2" s="5" t="s">
        <v>4</v>
      </c>
      <c r="P2" s="63" t="s">
        <v>5</v>
      </c>
      <c r="Q2" s="63"/>
      <c r="R2" s="63"/>
      <c r="S2" s="64"/>
    </row>
    <row r="3" spans="1:19" ht="15" thickBot="1" x14ac:dyDescent="0.35">
      <c r="A3" s="6" t="s">
        <v>6</v>
      </c>
      <c r="C3" s="3" t="str">
        <f>$S$7</f>
        <v>Avanti Aalter</v>
      </c>
      <c r="D3" s="4" t="str">
        <f t="shared" ref="D3:D9" si="0">_xlfn.CONCAT("KM",$O$3)</f>
        <v>KMU17</v>
      </c>
      <c r="E3" s="4" t="str">
        <f>$S$8</f>
        <v>Volley Haasrode Leuven</v>
      </c>
      <c r="G3" s="21" t="str">
        <f>$S$5</f>
        <v>Olvoc Olen</v>
      </c>
      <c r="H3" s="4" t="str">
        <f>_xlfn.CONCAT("KM",$O$3)</f>
        <v>KMU17</v>
      </c>
      <c r="I3" s="4" t="str">
        <f>$S$9</f>
        <v>Vlamvo Vlamertinge</v>
      </c>
      <c r="K3" s="3" t="str">
        <f>$R$9</f>
        <v>VKT Torhout</v>
      </c>
      <c r="L3" s="4" t="str">
        <f t="shared" ref="L3:L9" si="1">_xlfn.CONCAT("BM",$O$3)</f>
        <v>BMU17</v>
      </c>
      <c r="M3" s="4" t="str">
        <f>$R$5</f>
        <v>Hellvoc Hemiksem-Schelle</v>
      </c>
      <c r="O3" s="39" t="s">
        <v>7</v>
      </c>
      <c r="P3" s="63" t="s">
        <v>8</v>
      </c>
      <c r="Q3" s="64"/>
      <c r="R3" s="65" t="s">
        <v>0</v>
      </c>
      <c r="S3" s="64"/>
    </row>
    <row r="4" spans="1:19" ht="15" thickBot="1" x14ac:dyDescent="0.35">
      <c r="A4" s="9" t="s">
        <v>9</v>
      </c>
      <c r="C4" s="3" t="str">
        <f>$S$5</f>
        <v>Olvoc Olen</v>
      </c>
      <c r="D4" s="4" t="str">
        <f t="shared" si="0"/>
        <v>KMU17</v>
      </c>
      <c r="E4" s="4" t="str">
        <f>$S$6</f>
        <v>Jeval Alken</v>
      </c>
      <c r="G4" s="21" t="str">
        <f>$R$7</f>
        <v>VDK Bank Gent Damesvolley</v>
      </c>
      <c r="H4" s="4" t="str">
        <f>_xlfn.CONCAT("BM",$O$3)</f>
        <v>BMU17</v>
      </c>
      <c r="I4" s="3" t="str">
        <f>$R$6</f>
        <v>Datovoc Tongeren</v>
      </c>
      <c r="K4" s="3" t="str">
        <f>$R$9</f>
        <v>VKT Torhout</v>
      </c>
      <c r="L4" s="26" t="str">
        <f t="shared" si="1"/>
        <v>BMU17</v>
      </c>
      <c r="M4" s="4" t="str">
        <f>$R$8</f>
        <v>Govok Gooik</v>
      </c>
      <c r="O4" s="10" t="s">
        <v>10</v>
      </c>
      <c r="P4" s="45" t="s">
        <v>11</v>
      </c>
      <c r="Q4" s="46" t="s">
        <v>12</v>
      </c>
      <c r="R4" s="45" t="s">
        <v>11</v>
      </c>
      <c r="S4" s="46" t="s">
        <v>12</v>
      </c>
    </row>
    <row r="5" spans="1:19" ht="15" thickBot="1" x14ac:dyDescent="0.35">
      <c r="A5" s="9" t="s">
        <v>13</v>
      </c>
      <c r="C5" s="3" t="str">
        <f>$S$9</f>
        <v>Vlamvo Vlamertinge</v>
      </c>
      <c r="D5" s="4" t="str">
        <f t="shared" si="0"/>
        <v>KMU17</v>
      </c>
      <c r="E5" s="4" t="str">
        <f>$S$8</f>
        <v>Volley Haasrode Leuven</v>
      </c>
      <c r="G5" s="21" t="str">
        <f>$S$6</f>
        <v>Jeval Alken</v>
      </c>
      <c r="H5" s="4" t="str">
        <f>_xlfn.CONCAT("KM",$O$3)</f>
        <v>KMU17</v>
      </c>
      <c r="I5" s="4" t="str">
        <f>$S$7</f>
        <v>Avanti Aalter</v>
      </c>
      <c r="K5" s="3" t="str">
        <f>$R$5</f>
        <v>Hellvoc Hemiksem-Schelle</v>
      </c>
      <c r="L5" s="4" t="str">
        <f t="shared" si="1"/>
        <v>BMU17</v>
      </c>
      <c r="M5" s="4" t="str">
        <f>$R$8</f>
        <v>Govok Gooik</v>
      </c>
      <c r="O5" s="11" t="s">
        <v>14</v>
      </c>
      <c r="P5" s="41" t="s">
        <v>77</v>
      </c>
      <c r="Q5" s="50" t="s">
        <v>75</v>
      </c>
      <c r="R5" s="41" t="s">
        <v>80</v>
      </c>
      <c r="S5" s="40" t="s">
        <v>59</v>
      </c>
    </row>
    <row r="6" spans="1:19" ht="15" thickBot="1" x14ac:dyDescent="0.35">
      <c r="A6" s="9" t="s">
        <v>15</v>
      </c>
      <c r="C6" s="3" t="str">
        <f>$S$7</f>
        <v>Avanti Aalter</v>
      </c>
      <c r="D6" s="4" t="str">
        <f t="shared" si="0"/>
        <v>KMU17</v>
      </c>
      <c r="E6" s="4" t="str">
        <f>$S$5</f>
        <v>Olvoc Olen</v>
      </c>
      <c r="G6" s="3" t="str">
        <f>$R$6</f>
        <v>Datovoc Tongeren</v>
      </c>
      <c r="H6" s="4" t="str">
        <f>_xlfn.CONCAT("BM",$O$3)</f>
        <v>BMU17</v>
      </c>
      <c r="I6" s="4" t="str">
        <f>$R$5</f>
        <v>Hellvoc Hemiksem-Schelle</v>
      </c>
      <c r="K6" s="3" t="str">
        <f>$R$7</f>
        <v>VDK Bank Gent Damesvolley</v>
      </c>
      <c r="L6" s="4" t="str">
        <f t="shared" si="1"/>
        <v>BMU17</v>
      </c>
      <c r="M6" s="4" t="str">
        <f>$R$9</f>
        <v>VKT Torhout</v>
      </c>
      <c r="O6" s="13" t="s">
        <v>16</v>
      </c>
      <c r="P6" s="42" t="s">
        <v>57</v>
      </c>
      <c r="Q6" s="51" t="s">
        <v>69</v>
      </c>
      <c r="R6" s="42" t="s">
        <v>81</v>
      </c>
      <c r="S6" s="47" t="s">
        <v>60</v>
      </c>
    </row>
    <row r="7" spans="1:19" ht="15" thickBot="1" x14ac:dyDescent="0.35">
      <c r="A7" s="9" t="s">
        <v>17</v>
      </c>
      <c r="C7" s="3" t="str">
        <f>$S$8</f>
        <v>Volley Haasrode Leuven</v>
      </c>
      <c r="D7" s="4" t="str">
        <f t="shared" si="0"/>
        <v>KMU17</v>
      </c>
      <c r="E7" s="4" t="str">
        <f>$S$6</f>
        <v>Jeval Alken</v>
      </c>
      <c r="G7" s="32"/>
      <c r="H7" s="28"/>
      <c r="I7" s="29"/>
      <c r="K7" s="3" t="str">
        <f>$R$8</f>
        <v>Govok Gooik</v>
      </c>
      <c r="L7" s="4" t="str">
        <f t="shared" si="1"/>
        <v>BMU17</v>
      </c>
      <c r="M7" s="4" t="str">
        <f>$R$7</f>
        <v>VDK Bank Gent Damesvolley</v>
      </c>
      <c r="O7" s="14" t="s">
        <v>18</v>
      </c>
      <c r="P7" s="42" t="s">
        <v>78</v>
      </c>
      <c r="Q7" s="51" t="s">
        <v>76</v>
      </c>
      <c r="R7" s="42" t="s">
        <v>61</v>
      </c>
      <c r="S7" s="53" t="s">
        <v>74</v>
      </c>
    </row>
    <row r="8" spans="1:19" ht="15" thickBot="1" x14ac:dyDescent="0.35">
      <c r="A8" s="9" t="s">
        <v>19</v>
      </c>
      <c r="C8" s="3" t="str">
        <f>$S$9</f>
        <v>Vlamvo Vlamertinge</v>
      </c>
      <c r="D8" s="4" t="str">
        <f t="shared" si="0"/>
        <v>KMU17</v>
      </c>
      <c r="E8" s="4" t="str">
        <f>$S$7</f>
        <v>Avanti Aalter</v>
      </c>
      <c r="G8" s="21" t="str">
        <f>$S$8</f>
        <v>Volley Haasrode Leuven</v>
      </c>
      <c r="H8" s="4" t="str">
        <f>_xlfn.CONCAT("KM",$O$3)</f>
        <v>KMU17</v>
      </c>
      <c r="I8" s="3" t="str">
        <f>$S$5</f>
        <v>Olvoc Olen</v>
      </c>
      <c r="K8" s="3" t="str">
        <f>$R$6</f>
        <v>Datovoc Tongeren</v>
      </c>
      <c r="L8" s="4" t="str">
        <f t="shared" si="1"/>
        <v>BMU17</v>
      </c>
      <c r="M8" s="4" t="str">
        <f>$R$9</f>
        <v>VKT Torhout</v>
      </c>
      <c r="O8" s="13" t="s">
        <v>20</v>
      </c>
      <c r="P8" s="42" t="s">
        <v>79</v>
      </c>
      <c r="Q8" s="51" t="s">
        <v>50</v>
      </c>
      <c r="R8" s="42" t="s">
        <v>82</v>
      </c>
      <c r="S8" s="47" t="s">
        <v>50</v>
      </c>
    </row>
    <row r="9" spans="1:19" ht="15" thickBot="1" x14ac:dyDescent="0.35">
      <c r="A9" s="9" t="s">
        <v>21</v>
      </c>
      <c r="C9" s="3" t="str">
        <f>$S$6</f>
        <v>Jeval Alken</v>
      </c>
      <c r="D9" s="4" t="str">
        <f t="shared" si="0"/>
        <v>KMU17</v>
      </c>
      <c r="E9" s="4" t="str">
        <f>$S$9</f>
        <v>Vlamvo Vlamertinge</v>
      </c>
      <c r="G9" s="3" t="str">
        <f>$R$8</f>
        <v>Govok Gooik</v>
      </c>
      <c r="H9" s="4" t="str">
        <f>_xlfn.CONCAT("BM",$O$3)</f>
        <v>BMU17</v>
      </c>
      <c r="I9" s="3" t="str">
        <f>$R$6</f>
        <v>Datovoc Tongeren</v>
      </c>
      <c r="K9" s="3" t="str">
        <f>$R$5</f>
        <v>Hellvoc Hemiksem-Schelle</v>
      </c>
      <c r="L9" s="4" t="str">
        <f t="shared" si="1"/>
        <v>BMU17</v>
      </c>
      <c r="M9" s="4" t="str">
        <f>$R$7</f>
        <v>VDK Bank Gent Damesvolley</v>
      </c>
      <c r="O9" s="15" t="s">
        <v>22</v>
      </c>
      <c r="P9" s="48" t="s">
        <v>56</v>
      </c>
      <c r="Q9" s="52" t="s">
        <v>51</v>
      </c>
      <c r="R9" s="48" t="s">
        <v>73</v>
      </c>
      <c r="S9" s="49" t="s">
        <v>63</v>
      </c>
    </row>
    <row r="10" spans="1:19" ht="15" thickBot="1" x14ac:dyDescent="0.35">
      <c r="A10" s="9" t="s">
        <v>23</v>
      </c>
      <c r="C10" s="16" t="s">
        <v>24</v>
      </c>
      <c r="D10" s="17" t="str">
        <f>_xlfn.CONCAT("M",$O$3)</f>
        <v>MU17</v>
      </c>
      <c r="E10" s="17" t="s">
        <v>25</v>
      </c>
      <c r="G10" s="30"/>
      <c r="H10" s="31"/>
      <c r="I10" s="31"/>
      <c r="K10" s="30"/>
      <c r="L10" s="31"/>
      <c r="M10" s="31"/>
    </row>
    <row r="12" spans="1:19" ht="15" thickBot="1" x14ac:dyDescent="0.35">
      <c r="H12" s="25" t="s">
        <v>8</v>
      </c>
    </row>
    <row r="13" spans="1:19" ht="15" thickBot="1" x14ac:dyDescent="0.35">
      <c r="C13" s="66" t="s">
        <v>1</v>
      </c>
      <c r="D13" s="67"/>
      <c r="E13" s="68"/>
      <c r="G13" s="69" t="s">
        <v>2</v>
      </c>
      <c r="H13" s="67"/>
      <c r="I13" s="68"/>
      <c r="K13" s="66" t="s">
        <v>3</v>
      </c>
      <c r="L13" s="67"/>
      <c r="M13" s="68"/>
    </row>
    <row r="14" spans="1:19" ht="15" thickBot="1" x14ac:dyDescent="0.35">
      <c r="A14" s="6" t="s">
        <v>6</v>
      </c>
      <c r="C14" s="3" t="str">
        <f>$Q$7</f>
        <v>Dakwerken De Vos Denderhoutem </v>
      </c>
      <c r="D14" s="4" t="str">
        <f t="shared" ref="D14:D20" si="2">_xlfn.CONCAT("KJ",$O$3)</f>
        <v>KJU17</v>
      </c>
      <c r="E14" s="4" t="str">
        <f>$Q$8</f>
        <v>Volley Haasrode Leuven</v>
      </c>
      <c r="G14" s="21" t="str">
        <f>$Q$5</f>
        <v>Volley Noorderkempen</v>
      </c>
      <c r="H14" s="4" t="str">
        <f>_xlfn.CONCAT("KJ",$O$3)</f>
        <v>KJU17</v>
      </c>
      <c r="I14" s="3" t="str">
        <f>$Q$9</f>
        <v>Knack Roeselare</v>
      </c>
      <c r="K14" s="3" t="str">
        <f>$P$9</f>
        <v>Rembert Torhout</v>
      </c>
      <c r="L14" s="4" t="str">
        <f t="shared" ref="L14:L20" si="3">_xlfn.CONCAT("BJ",$O$3)</f>
        <v>BJU17</v>
      </c>
      <c r="M14" s="4" t="str">
        <f>$P$5</f>
        <v>Oxaco BVC Antwerpen</v>
      </c>
    </row>
    <row r="15" spans="1:19" ht="15" thickBot="1" x14ac:dyDescent="0.35">
      <c r="A15" s="9" t="s">
        <v>9</v>
      </c>
      <c r="C15" s="3" t="str">
        <f>$Q$5</f>
        <v>Volley Noorderkempen</v>
      </c>
      <c r="D15" s="4" t="str">
        <f t="shared" si="2"/>
        <v>KJU17</v>
      </c>
      <c r="E15" s="4" t="str">
        <f>$Q$6</f>
        <v>Stalvoc Beverlo</v>
      </c>
      <c r="G15" s="24" t="str">
        <f>$P$7</f>
        <v>BMV Beveren Melsele Volleybal</v>
      </c>
      <c r="H15" s="4" t="str">
        <f>_xlfn.CONCAT("BJ",$O$3)</f>
        <v>BJU17</v>
      </c>
      <c r="I15" s="3" t="str">
        <f>$P$6</f>
        <v>Greenyard Maaseik</v>
      </c>
      <c r="K15" s="3" t="str">
        <f>$P$9</f>
        <v>Rembert Torhout</v>
      </c>
      <c r="L15" s="4" t="str">
        <f t="shared" si="3"/>
        <v>BJU17</v>
      </c>
      <c r="M15" s="4" t="str">
        <f>$P$8</f>
        <v>VBT Machelen</v>
      </c>
    </row>
    <row r="16" spans="1:19" ht="15" thickBot="1" x14ac:dyDescent="0.35">
      <c r="A16" s="9" t="s">
        <v>13</v>
      </c>
      <c r="C16" s="3" t="str">
        <f>$Q$9</f>
        <v>Knack Roeselare</v>
      </c>
      <c r="D16" s="4" t="str">
        <f t="shared" si="2"/>
        <v>KJU17</v>
      </c>
      <c r="E16" s="4" t="str">
        <f>$Q$8</f>
        <v>Volley Haasrode Leuven</v>
      </c>
      <c r="G16" s="23" t="str">
        <f>$Q$6</f>
        <v>Stalvoc Beverlo</v>
      </c>
      <c r="H16" s="4" t="str">
        <f>_xlfn.CONCAT("KJ",$O$3)</f>
        <v>KJU17</v>
      </c>
      <c r="I16" s="3" t="str">
        <f>$Q$7</f>
        <v>Dakwerken De Vos Denderhoutem </v>
      </c>
      <c r="K16" s="3" t="str">
        <f>$P$5</f>
        <v>Oxaco BVC Antwerpen</v>
      </c>
      <c r="L16" s="4" t="str">
        <f t="shared" si="3"/>
        <v>BJU17</v>
      </c>
      <c r="M16" s="4" t="str">
        <f>$P$8</f>
        <v>VBT Machelen</v>
      </c>
    </row>
    <row r="17" spans="1:13" ht="15" thickBot="1" x14ac:dyDescent="0.35">
      <c r="A17" s="9" t="s">
        <v>15</v>
      </c>
      <c r="C17" s="3" t="str">
        <f>$Q$7</f>
        <v>Dakwerken De Vos Denderhoutem </v>
      </c>
      <c r="D17" s="4" t="str">
        <f t="shared" si="2"/>
        <v>KJU17</v>
      </c>
      <c r="E17" s="4" t="str">
        <f>$Q$5</f>
        <v>Volley Noorderkempen</v>
      </c>
      <c r="G17" s="23" t="str">
        <f>$P$6</f>
        <v>Greenyard Maaseik</v>
      </c>
      <c r="H17" s="4" t="str">
        <f>_xlfn.CONCAT("BJ",$O$3)</f>
        <v>BJU17</v>
      </c>
      <c r="I17" s="3" t="str">
        <f>$P$5</f>
        <v>Oxaco BVC Antwerpen</v>
      </c>
      <c r="K17" s="3" t="str">
        <f>$P$7</f>
        <v>BMV Beveren Melsele Volleybal</v>
      </c>
      <c r="L17" s="4" t="str">
        <f t="shared" si="3"/>
        <v>BJU17</v>
      </c>
      <c r="M17" s="4" t="str">
        <f>$P$9</f>
        <v>Rembert Torhout</v>
      </c>
    </row>
    <row r="18" spans="1:13" ht="15" thickBot="1" x14ac:dyDescent="0.35">
      <c r="A18" s="9" t="s">
        <v>17</v>
      </c>
      <c r="C18" s="3" t="str">
        <f>$Q$8</f>
        <v>Volley Haasrode Leuven</v>
      </c>
      <c r="D18" s="4" t="str">
        <f t="shared" si="2"/>
        <v>KJU17</v>
      </c>
      <c r="E18" s="4" t="str">
        <f>$Q$6</f>
        <v>Stalvoc Beverlo</v>
      </c>
      <c r="G18" s="33"/>
      <c r="H18" s="28"/>
      <c r="I18" s="29"/>
      <c r="K18" s="3" t="str">
        <f>$P$8</f>
        <v>VBT Machelen</v>
      </c>
      <c r="L18" s="4" t="str">
        <f t="shared" si="3"/>
        <v>BJU17</v>
      </c>
      <c r="M18" s="4" t="str">
        <f>$P$7</f>
        <v>BMV Beveren Melsele Volleybal</v>
      </c>
    </row>
    <row r="19" spans="1:13" ht="15" thickBot="1" x14ac:dyDescent="0.35">
      <c r="A19" s="9" t="s">
        <v>19</v>
      </c>
      <c r="C19" s="3" t="str">
        <f>$Q$9</f>
        <v>Knack Roeselare</v>
      </c>
      <c r="D19" s="4" t="str">
        <f t="shared" si="2"/>
        <v>KJU17</v>
      </c>
      <c r="E19" s="4" t="str">
        <f>$Q$7</f>
        <v>Dakwerken De Vos Denderhoutem </v>
      </c>
      <c r="G19" s="23" t="str">
        <f>$Q$8</f>
        <v>Volley Haasrode Leuven</v>
      </c>
      <c r="H19" s="4" t="str">
        <f>_xlfn.CONCAT("KJ",$O$3)</f>
        <v>KJU17</v>
      </c>
      <c r="I19" s="3" t="str">
        <f>$Q$5</f>
        <v>Volley Noorderkempen</v>
      </c>
      <c r="K19" s="3" t="str">
        <f>$P$6</f>
        <v>Greenyard Maaseik</v>
      </c>
      <c r="L19" s="4" t="str">
        <f t="shared" si="3"/>
        <v>BJU17</v>
      </c>
      <c r="M19" s="4" t="str">
        <f>$P$9</f>
        <v>Rembert Torhout</v>
      </c>
    </row>
    <row r="20" spans="1:13" ht="15" thickBot="1" x14ac:dyDescent="0.35">
      <c r="A20" s="9" t="s">
        <v>21</v>
      </c>
      <c r="C20" s="3" t="str">
        <f>$Q$6</f>
        <v>Stalvoc Beverlo</v>
      </c>
      <c r="D20" s="4" t="str">
        <f t="shared" si="2"/>
        <v>KJU17</v>
      </c>
      <c r="E20" s="4" t="str">
        <f>$Q$9</f>
        <v>Knack Roeselare</v>
      </c>
      <c r="G20" s="34" t="str">
        <f>$P$8</f>
        <v>VBT Machelen</v>
      </c>
      <c r="H20" s="4" t="str">
        <f>_xlfn.CONCAT("BJ",$O$3)</f>
        <v>BJU17</v>
      </c>
      <c r="I20" s="3" t="str">
        <f>$P$6</f>
        <v>Greenyard Maaseik</v>
      </c>
      <c r="K20" s="3" t="str">
        <f>$P$5</f>
        <v>Oxaco BVC Antwerpen</v>
      </c>
      <c r="L20" s="4" t="str">
        <f t="shared" si="3"/>
        <v>BJU17</v>
      </c>
      <c r="M20" s="4" t="str">
        <f>$P$7</f>
        <v>BMV Beveren Melsele Volleybal</v>
      </c>
    </row>
    <row r="21" spans="1:13" ht="15" thickBot="1" x14ac:dyDescent="0.35">
      <c r="A21" s="9" t="s">
        <v>23</v>
      </c>
      <c r="C21" s="16" t="s">
        <v>24</v>
      </c>
      <c r="D21" s="17" t="str">
        <f>_xlfn.CONCAT("J",$O$3)</f>
        <v>JU17</v>
      </c>
      <c r="E21" s="17" t="s">
        <v>25</v>
      </c>
      <c r="G21" s="30"/>
      <c r="H21" s="31"/>
      <c r="I21" s="31"/>
      <c r="K21" s="30"/>
      <c r="L21" s="31"/>
      <c r="M21" s="31"/>
    </row>
  </sheetData>
  <mergeCells count="9">
    <mergeCell ref="P2:S2"/>
    <mergeCell ref="P3:Q3"/>
    <mergeCell ref="R3:S3"/>
    <mergeCell ref="K13:M13"/>
    <mergeCell ref="C2:E2"/>
    <mergeCell ref="G2:I2"/>
    <mergeCell ref="K2:M2"/>
    <mergeCell ref="C13:E13"/>
    <mergeCell ref="G13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0305-A100-47C5-A36C-01D91FD155E2}">
  <dimension ref="A1:S21"/>
  <sheetViews>
    <sheetView workbookViewId="0">
      <selection activeCell="P8" sqref="P8"/>
    </sheetView>
  </sheetViews>
  <sheetFormatPr defaultColWidth="8.88671875" defaultRowHeight="14.4" x14ac:dyDescent="0.3"/>
  <cols>
    <col min="1" max="1" width="5.5546875" bestFit="1" customWidth="1"/>
    <col min="2" max="2" width="2.5546875" customWidth="1"/>
    <col min="3" max="3" width="19.5546875" style="2" bestFit="1" customWidth="1"/>
    <col min="4" max="4" width="6.88671875" style="2" bestFit="1" customWidth="1"/>
    <col min="5" max="5" width="19.5546875" style="2" bestFit="1" customWidth="1"/>
    <col min="6" max="6" width="2.5546875" style="2" customWidth="1"/>
    <col min="7" max="7" width="20.88671875" style="2" bestFit="1" customWidth="1"/>
    <col min="8" max="8" width="7.77734375" style="2" bestFit="1" customWidth="1"/>
    <col min="9" max="9" width="23.6640625" style="2" bestFit="1" customWidth="1"/>
    <col min="10" max="10" width="2.5546875" style="2" customWidth="1"/>
    <col min="11" max="11" width="23.6640625" style="2" bestFit="1" customWidth="1"/>
    <col min="12" max="12" width="6.88671875" style="2" bestFit="1" customWidth="1"/>
    <col min="13" max="13" width="23.6640625" style="2" bestFit="1" customWidth="1"/>
    <col min="15" max="15" width="15.21875" bestFit="1" customWidth="1"/>
    <col min="16" max="17" width="19.44140625" bestFit="1" customWidth="1"/>
    <col min="18" max="18" width="23.109375" bestFit="1" customWidth="1"/>
    <col min="19" max="19" width="17.5546875" bestFit="1" customWidth="1"/>
  </cols>
  <sheetData>
    <row r="1" spans="1:19" ht="15" thickBot="1" x14ac:dyDescent="0.35">
      <c r="H1" s="25" t="s">
        <v>0</v>
      </c>
    </row>
    <row r="2" spans="1:19" ht="15" thickBot="1" x14ac:dyDescent="0.35">
      <c r="C2" s="66" t="s">
        <v>1</v>
      </c>
      <c r="D2" s="67"/>
      <c r="E2" s="68"/>
      <c r="F2" s="35"/>
      <c r="G2" s="66" t="s">
        <v>2</v>
      </c>
      <c r="H2" s="67"/>
      <c r="I2" s="68"/>
      <c r="J2" s="35"/>
      <c r="K2" s="66" t="s">
        <v>3</v>
      </c>
      <c r="L2" s="67"/>
      <c r="M2" s="68"/>
      <c r="O2" s="5" t="s">
        <v>4</v>
      </c>
      <c r="P2" s="63" t="s">
        <v>5</v>
      </c>
      <c r="Q2" s="63"/>
      <c r="R2" s="63"/>
      <c r="S2" s="64"/>
    </row>
    <row r="3" spans="1:19" ht="15" thickBot="1" x14ac:dyDescent="0.35">
      <c r="A3" s="6" t="s">
        <v>6</v>
      </c>
      <c r="B3" s="7"/>
      <c r="C3" s="3" t="str">
        <f>$S$8</f>
        <v>BVS Aarschot</v>
      </c>
      <c r="D3" s="4" t="str">
        <f t="shared" ref="D3:D9" si="0">_xlfn.CONCAT("KM",$O$3)</f>
        <v>KMU13</v>
      </c>
      <c r="E3" s="4" t="str">
        <f>$S$6</f>
        <v>Lens online Genk</v>
      </c>
      <c r="F3" s="8"/>
      <c r="G3" s="3" t="str">
        <f>$S$7</f>
        <v>Asterix Avo Beveren</v>
      </c>
      <c r="H3" s="4" t="str">
        <f>_xlfn.CONCAT("KM",$O$3)</f>
        <v>KMU13</v>
      </c>
      <c r="I3" s="4" t="str">
        <f>$S$5</f>
        <v>VBC Zandhoven</v>
      </c>
      <c r="J3" s="12"/>
      <c r="K3" s="3" t="str">
        <f>$R$5</f>
        <v>Spinley Dessel</v>
      </c>
      <c r="L3" s="4" t="str">
        <f t="shared" ref="L3:L9" si="1">_xlfn.CONCAT("BM",$O$3)</f>
        <v>BMU13</v>
      </c>
      <c r="M3" s="4" t="str">
        <f>$R$7</f>
        <v>VC Hebo Borsbeke-Herzele</v>
      </c>
      <c r="O3" s="39" t="s">
        <v>26</v>
      </c>
      <c r="P3" s="63" t="s">
        <v>8</v>
      </c>
      <c r="Q3" s="64"/>
      <c r="R3" s="65" t="s">
        <v>0</v>
      </c>
      <c r="S3" s="64"/>
    </row>
    <row r="4" spans="1:19" ht="15" thickBot="1" x14ac:dyDescent="0.35">
      <c r="A4" s="9" t="s">
        <v>9</v>
      </c>
      <c r="B4" s="7"/>
      <c r="C4" s="3" t="str">
        <f>$S$7</f>
        <v>Asterix Avo Beveren</v>
      </c>
      <c r="D4" s="4" t="str">
        <f t="shared" si="0"/>
        <v>KMU13</v>
      </c>
      <c r="E4" s="4" t="str">
        <f>$S$9</f>
        <v>Vlamvo Vlamertinge</v>
      </c>
      <c r="F4" s="8"/>
      <c r="G4" s="3" t="str">
        <f>$R$8</f>
        <v>Lizards Lubbeek Leuven</v>
      </c>
      <c r="H4" s="4" t="str">
        <f>_xlfn.CONCAT("BM",$O$3)</f>
        <v>BMU13</v>
      </c>
      <c r="I4" s="3" t="str">
        <f>$R$9</f>
        <v>Damesvolley Waregem</v>
      </c>
      <c r="J4" s="8"/>
      <c r="K4" s="3" t="str">
        <f>$R$5</f>
        <v>Spinley Dessel</v>
      </c>
      <c r="L4" s="26" t="str">
        <f t="shared" si="1"/>
        <v>BMU13</v>
      </c>
      <c r="M4" s="4" t="str">
        <f>$R$6</f>
        <v>Schovoc Beverst</v>
      </c>
      <c r="O4" s="10" t="s">
        <v>10</v>
      </c>
      <c r="P4" s="45" t="s">
        <v>11</v>
      </c>
      <c r="Q4" s="46" t="s">
        <v>12</v>
      </c>
      <c r="R4" s="45" t="s">
        <v>11</v>
      </c>
      <c r="S4" s="46" t="s">
        <v>12</v>
      </c>
    </row>
    <row r="5" spans="1:19" ht="15" thickBot="1" x14ac:dyDescent="0.35">
      <c r="A5" s="9" t="s">
        <v>13</v>
      </c>
      <c r="B5" s="7"/>
      <c r="C5" s="3" t="str">
        <f>$S$5</f>
        <v>VBC Zandhoven</v>
      </c>
      <c r="D5" s="4" t="str">
        <f t="shared" si="0"/>
        <v>KMU13</v>
      </c>
      <c r="E5" s="4" t="str">
        <f>$S$6</f>
        <v>Lens online Genk</v>
      </c>
      <c r="F5" s="8"/>
      <c r="G5" s="4" t="str">
        <f>$S$9</f>
        <v>Vlamvo Vlamertinge</v>
      </c>
      <c r="H5" s="4" t="str">
        <f>_xlfn.CONCAT("KM",$O$3)</f>
        <v>KMU13</v>
      </c>
      <c r="I5" s="4" t="str">
        <f>$S$8</f>
        <v>BVS Aarschot</v>
      </c>
      <c r="J5" s="8"/>
      <c r="K5" s="3" t="str">
        <f>$R$7</f>
        <v>VC Hebo Borsbeke-Herzele</v>
      </c>
      <c r="L5" s="4" t="str">
        <f t="shared" si="1"/>
        <v>BMU13</v>
      </c>
      <c r="M5" s="4" t="str">
        <f>$R$6</f>
        <v>Schovoc Beverst</v>
      </c>
      <c r="O5" s="11" t="s">
        <v>14</v>
      </c>
      <c r="P5" s="41" t="s">
        <v>92</v>
      </c>
      <c r="Q5" s="40" t="s">
        <v>64</v>
      </c>
      <c r="R5" s="43" t="s">
        <v>84</v>
      </c>
      <c r="S5" s="40" t="s">
        <v>70</v>
      </c>
    </row>
    <row r="6" spans="1:19" ht="15" thickBot="1" x14ac:dyDescent="0.35">
      <c r="A6" s="9" t="s">
        <v>15</v>
      </c>
      <c r="B6" s="7"/>
      <c r="C6" s="3" t="str">
        <f>$S$8</f>
        <v>BVS Aarschot</v>
      </c>
      <c r="D6" s="4" t="str">
        <f t="shared" si="0"/>
        <v>KMU13</v>
      </c>
      <c r="E6" s="4" t="str">
        <f>$S$7</f>
        <v>Asterix Avo Beveren</v>
      </c>
      <c r="F6" s="12"/>
      <c r="G6" s="3" t="str">
        <f>$R$9</f>
        <v>Damesvolley Waregem</v>
      </c>
      <c r="H6" s="4" t="str">
        <f>_xlfn.CONCAT("BM",$O$3)</f>
        <v>BMU13</v>
      </c>
      <c r="I6" s="3" t="str">
        <f>$R$7</f>
        <v>VC Hebo Borsbeke-Herzele</v>
      </c>
      <c r="J6" s="8"/>
      <c r="K6" s="3" t="str">
        <f>$R$8</f>
        <v>Lizards Lubbeek Leuven</v>
      </c>
      <c r="L6" s="4" t="str">
        <f t="shared" si="1"/>
        <v>BMU13</v>
      </c>
      <c r="M6" s="4" t="str">
        <f>$R$5</f>
        <v>Spinley Dessel</v>
      </c>
      <c r="O6" s="13" t="s">
        <v>16</v>
      </c>
      <c r="P6" s="42" t="s">
        <v>69</v>
      </c>
      <c r="Q6" s="47" t="s">
        <v>53</v>
      </c>
      <c r="R6" s="44" t="s">
        <v>65</v>
      </c>
      <c r="S6" s="47" t="s">
        <v>71</v>
      </c>
    </row>
    <row r="7" spans="1:19" ht="15" thickBot="1" x14ac:dyDescent="0.35">
      <c r="A7" s="9" t="s">
        <v>17</v>
      </c>
      <c r="B7" s="7"/>
      <c r="C7" s="3" t="str">
        <f>$S$6</f>
        <v>Lens online Genk</v>
      </c>
      <c r="D7" s="4" t="str">
        <f t="shared" si="0"/>
        <v>KMU13</v>
      </c>
      <c r="E7" s="4" t="str">
        <f>$S$9</f>
        <v>Vlamvo Vlamertinge</v>
      </c>
      <c r="F7" s="8"/>
      <c r="G7" s="27"/>
      <c r="H7" s="28"/>
      <c r="I7" s="29"/>
      <c r="J7" s="36"/>
      <c r="K7" s="3" t="str">
        <f>$R$6</f>
        <v>Schovoc Beverst</v>
      </c>
      <c r="L7" s="4" t="str">
        <f t="shared" si="1"/>
        <v>BMU13</v>
      </c>
      <c r="M7" s="4" t="str">
        <f>$R$8</f>
        <v>Lizards Lubbeek Leuven</v>
      </c>
      <c r="O7" s="14" t="s">
        <v>18</v>
      </c>
      <c r="P7" s="42" t="s">
        <v>99</v>
      </c>
      <c r="Q7" s="53" t="s">
        <v>87</v>
      </c>
      <c r="R7" s="44" t="s">
        <v>85</v>
      </c>
      <c r="S7" s="47" t="s">
        <v>83</v>
      </c>
    </row>
    <row r="8" spans="1:19" ht="15" thickBot="1" x14ac:dyDescent="0.35">
      <c r="A8" s="9" t="s">
        <v>19</v>
      </c>
      <c r="B8" s="7"/>
      <c r="C8" s="3" t="str">
        <f>$S$5</f>
        <v>VBC Zandhoven</v>
      </c>
      <c r="D8" s="4" t="str">
        <f t="shared" si="0"/>
        <v>KMU13</v>
      </c>
      <c r="E8" s="4" t="str">
        <f>$S$8</f>
        <v>BVS Aarschot</v>
      </c>
      <c r="F8" s="8"/>
      <c r="G8" s="3" t="str">
        <f>$S$6</f>
        <v>Lens online Genk</v>
      </c>
      <c r="H8" s="4" t="str">
        <f>_xlfn.CONCAT("KM",$O$3)</f>
        <v>KMU13</v>
      </c>
      <c r="I8" s="4" t="str">
        <f>$S$7</f>
        <v>Asterix Avo Beveren</v>
      </c>
      <c r="J8" s="8"/>
      <c r="K8" s="3" t="str">
        <f>$R$9</f>
        <v>Damesvolley Waregem</v>
      </c>
      <c r="L8" s="4" t="str">
        <f t="shared" si="1"/>
        <v>BMU13</v>
      </c>
      <c r="M8" s="4" t="str">
        <f>$R$5</f>
        <v>Spinley Dessel</v>
      </c>
      <c r="O8" s="13" t="s">
        <v>20</v>
      </c>
      <c r="P8" s="42" t="s">
        <v>93</v>
      </c>
      <c r="Q8" s="47" t="s">
        <v>55</v>
      </c>
      <c r="R8" s="44" t="s">
        <v>86</v>
      </c>
      <c r="S8" s="47" t="s">
        <v>62</v>
      </c>
    </row>
    <row r="9" spans="1:19" ht="15" thickBot="1" x14ac:dyDescent="0.35">
      <c r="A9" s="9" t="s">
        <v>21</v>
      </c>
      <c r="B9" s="7"/>
      <c r="C9" s="3" t="str">
        <f>$S$9</f>
        <v>Vlamvo Vlamertinge</v>
      </c>
      <c r="D9" s="4" t="str">
        <f t="shared" si="0"/>
        <v>KMU13</v>
      </c>
      <c r="E9" s="4" t="str">
        <f>$S$5</f>
        <v>VBC Zandhoven</v>
      </c>
      <c r="F9" s="12"/>
      <c r="G9" s="3" t="str">
        <f>$R$6</f>
        <v>Schovoc Beverst</v>
      </c>
      <c r="H9" s="4" t="str">
        <f>_xlfn.CONCAT("BM",$O$3)</f>
        <v>BMU13</v>
      </c>
      <c r="I9" s="3" t="str">
        <f>$R$9</f>
        <v>Damesvolley Waregem</v>
      </c>
      <c r="J9" s="8"/>
      <c r="K9" s="3" t="str">
        <f>$R$7</f>
        <v>VC Hebo Borsbeke-Herzele</v>
      </c>
      <c r="L9" s="4" t="str">
        <f t="shared" si="1"/>
        <v>BMU13</v>
      </c>
      <c r="M9" s="4" t="str">
        <f>$R$8</f>
        <v>Lizards Lubbeek Leuven</v>
      </c>
      <c r="O9" s="15" t="s">
        <v>22</v>
      </c>
      <c r="P9" s="48" t="s">
        <v>51</v>
      </c>
      <c r="Q9" s="49" t="s">
        <v>56</v>
      </c>
      <c r="R9" s="54" t="s">
        <v>58</v>
      </c>
      <c r="S9" s="49" t="s">
        <v>63</v>
      </c>
    </row>
    <row r="10" spans="1:19" ht="15" thickBot="1" x14ac:dyDescent="0.35">
      <c r="A10" s="9" t="s">
        <v>23</v>
      </c>
      <c r="B10" s="7"/>
      <c r="C10" s="16" t="s">
        <v>24</v>
      </c>
      <c r="D10" s="17" t="str">
        <f>_xlfn.CONCAT("M",$O$3)</f>
        <v>MU13</v>
      </c>
      <c r="E10" s="17" t="s">
        <v>25</v>
      </c>
      <c r="F10" s="18"/>
      <c r="G10" s="30"/>
      <c r="H10" s="31"/>
      <c r="I10" s="31"/>
      <c r="J10" s="37"/>
      <c r="K10" s="30"/>
      <c r="L10" s="31"/>
      <c r="M10" s="31"/>
    </row>
    <row r="11" spans="1:19" x14ac:dyDescent="0.3">
      <c r="A11" s="19"/>
      <c r="B11" s="19"/>
      <c r="C11" s="20"/>
      <c r="D11" s="20"/>
      <c r="E11" s="20"/>
      <c r="F11" s="20"/>
      <c r="G11" s="38"/>
      <c r="H11" s="38"/>
      <c r="I11" s="38"/>
      <c r="J11" s="38"/>
      <c r="K11" s="38"/>
      <c r="L11" s="38"/>
      <c r="M11" s="38"/>
    </row>
    <row r="12" spans="1:19" ht="15" thickBot="1" x14ac:dyDescent="0.35">
      <c r="H12" s="25" t="s">
        <v>8</v>
      </c>
    </row>
    <row r="13" spans="1:19" ht="15" thickBot="1" x14ac:dyDescent="0.35">
      <c r="C13" s="66" t="s">
        <v>1</v>
      </c>
      <c r="D13" s="67"/>
      <c r="E13" s="68"/>
      <c r="G13" s="70" t="s">
        <v>2</v>
      </c>
      <c r="H13" s="71"/>
      <c r="I13" s="72"/>
      <c r="K13" s="66" t="s">
        <v>3</v>
      </c>
      <c r="L13" s="67"/>
      <c r="M13" s="68"/>
    </row>
    <row r="14" spans="1:19" ht="15" thickBot="1" x14ac:dyDescent="0.35">
      <c r="A14" s="6" t="s">
        <v>6</v>
      </c>
      <c r="C14" s="3" t="str">
        <f>$Q$8</f>
        <v>Kruikenburg Ternat</v>
      </c>
      <c r="D14" s="4" t="str">
        <f t="shared" ref="D14:D20" si="2">_xlfn.CONCAT("KJ",$O$3)</f>
        <v>KJU13</v>
      </c>
      <c r="E14" s="4" t="str">
        <f>$Q$6</f>
        <v>MAVO Dilsen-Stokkem</v>
      </c>
      <c r="G14" s="55" t="str">
        <f>$Q$7</f>
        <v>Navok Nazareth</v>
      </c>
      <c r="H14" s="4" t="str">
        <f>_xlfn.CONCAT("KJ",$O$3)</f>
        <v>KJU13</v>
      </c>
      <c r="I14" s="56" t="str">
        <f>$Q$5</f>
        <v>Mavoc Mechelen</v>
      </c>
      <c r="K14" s="3" t="str">
        <f>$P$5</f>
        <v>Zuidrand Jongens V.A.</v>
      </c>
      <c r="L14" s="4" t="str">
        <f t="shared" ref="L14:L20" si="3">_xlfn.CONCAT("BJ",$O$3)</f>
        <v>BJU13</v>
      </c>
      <c r="M14" s="4" t="str">
        <f>$P$7</f>
        <v>VC Kalken</v>
      </c>
    </row>
    <row r="15" spans="1:19" ht="15" thickBot="1" x14ac:dyDescent="0.35">
      <c r="A15" s="9" t="s">
        <v>9</v>
      </c>
      <c r="C15" s="3" t="str">
        <f>$Q$7</f>
        <v>Navok Nazareth</v>
      </c>
      <c r="D15" s="4" t="str">
        <f t="shared" si="2"/>
        <v>KJU13</v>
      </c>
      <c r="E15" s="4" t="str">
        <f>$Q$9</f>
        <v>Rembert Torhout</v>
      </c>
      <c r="G15" s="55" t="str">
        <f>$P$8</f>
        <v>Volley Thor Tervuren</v>
      </c>
      <c r="H15" s="4" t="str">
        <f>_xlfn.CONCAT("BJ",$O$3)</f>
        <v>BJU13</v>
      </c>
      <c r="I15" s="57" t="str">
        <f>$P$9</f>
        <v>Knack Roeselare</v>
      </c>
      <c r="K15" s="3" t="str">
        <f>$P$5</f>
        <v>Zuidrand Jongens V.A.</v>
      </c>
      <c r="L15" s="4" t="str">
        <f t="shared" si="3"/>
        <v>BJU13</v>
      </c>
      <c r="M15" s="4" t="str">
        <f>$P$6</f>
        <v>Stalvoc Beverlo</v>
      </c>
    </row>
    <row r="16" spans="1:19" ht="15" thickBot="1" x14ac:dyDescent="0.35">
      <c r="A16" s="9" t="s">
        <v>13</v>
      </c>
      <c r="C16" s="3" t="str">
        <f>$Q$5</f>
        <v>Mavoc Mechelen</v>
      </c>
      <c r="D16" s="4" t="str">
        <f t="shared" si="2"/>
        <v>KJU13</v>
      </c>
      <c r="E16" s="4" t="str">
        <f>$Q$6</f>
        <v>MAVO Dilsen-Stokkem</v>
      </c>
      <c r="G16" s="55" t="str">
        <f>$Q$9</f>
        <v>Rembert Torhout</v>
      </c>
      <c r="H16" s="4" t="str">
        <f>_xlfn.CONCAT("KJ",$O$3)</f>
        <v>KJU13</v>
      </c>
      <c r="I16" s="56" t="str">
        <f>$Q$8</f>
        <v>Kruikenburg Ternat</v>
      </c>
      <c r="K16" s="3" t="str">
        <f>$P$7</f>
        <v>VC Kalken</v>
      </c>
      <c r="L16" s="4" t="str">
        <f t="shared" si="3"/>
        <v>BJU13</v>
      </c>
      <c r="M16" s="4" t="str">
        <f>$P$6</f>
        <v>Stalvoc Beverlo</v>
      </c>
    </row>
    <row r="17" spans="1:13" ht="15" thickBot="1" x14ac:dyDescent="0.35">
      <c r="A17" s="9" t="s">
        <v>15</v>
      </c>
      <c r="C17" s="3" t="str">
        <f>$Q$8</f>
        <v>Kruikenburg Ternat</v>
      </c>
      <c r="D17" s="4" t="str">
        <f t="shared" si="2"/>
        <v>KJU13</v>
      </c>
      <c r="E17" s="4" t="str">
        <f>$Q$7</f>
        <v>Navok Nazareth</v>
      </c>
      <c r="G17" s="55" t="str">
        <f>$P$9</f>
        <v>Knack Roeselare</v>
      </c>
      <c r="H17" s="4" t="str">
        <f>_xlfn.CONCAT("BJ",$O$3)</f>
        <v>BJU13</v>
      </c>
      <c r="I17" s="57" t="str">
        <f>$P$7</f>
        <v>VC Kalken</v>
      </c>
      <c r="K17" s="3" t="str">
        <f>$P$8</f>
        <v>Volley Thor Tervuren</v>
      </c>
      <c r="L17" s="4" t="str">
        <f t="shared" si="3"/>
        <v>BJU13</v>
      </c>
      <c r="M17" s="4" t="str">
        <f>$P$5</f>
        <v>Zuidrand Jongens V.A.</v>
      </c>
    </row>
    <row r="18" spans="1:13" ht="15" thickBot="1" x14ac:dyDescent="0.35">
      <c r="A18" s="9" t="s">
        <v>17</v>
      </c>
      <c r="C18" s="3" t="str">
        <f>$Q$6</f>
        <v>MAVO Dilsen-Stokkem</v>
      </c>
      <c r="D18" s="4" t="str">
        <f t="shared" si="2"/>
        <v>KJU13</v>
      </c>
      <c r="E18" s="4" t="str">
        <f>$Q$9</f>
        <v>Rembert Torhout</v>
      </c>
      <c r="G18" s="58"/>
      <c r="H18" s="28"/>
      <c r="I18" s="59"/>
      <c r="K18" s="3" t="str">
        <f>$P$6</f>
        <v>Stalvoc Beverlo</v>
      </c>
      <c r="L18" s="4" t="str">
        <f t="shared" si="3"/>
        <v>BJU13</v>
      </c>
      <c r="M18" s="4" t="str">
        <f>$P$8</f>
        <v>Volley Thor Tervuren</v>
      </c>
    </row>
    <row r="19" spans="1:13" ht="15" thickBot="1" x14ac:dyDescent="0.35">
      <c r="A19" s="9" t="s">
        <v>19</v>
      </c>
      <c r="C19" s="3" t="str">
        <f>$Q$5</f>
        <v>Mavoc Mechelen</v>
      </c>
      <c r="D19" s="4" t="str">
        <f t="shared" si="2"/>
        <v>KJU13</v>
      </c>
      <c r="E19" s="4" t="str">
        <f>$Q$8</f>
        <v>Kruikenburg Ternat</v>
      </c>
      <c r="G19" s="55" t="str">
        <f>$Q$6</f>
        <v>MAVO Dilsen-Stokkem</v>
      </c>
      <c r="H19" s="4" t="str">
        <f>_xlfn.CONCAT("KJ",$O$3)</f>
        <v>KJU13</v>
      </c>
      <c r="I19" s="56" t="str">
        <f>$Q$7</f>
        <v>Navok Nazareth</v>
      </c>
      <c r="K19" s="3" t="str">
        <f>$P$9</f>
        <v>Knack Roeselare</v>
      </c>
      <c r="L19" s="4" t="str">
        <f t="shared" si="3"/>
        <v>BJU13</v>
      </c>
      <c r="M19" s="4" t="str">
        <f>$P$5</f>
        <v>Zuidrand Jongens V.A.</v>
      </c>
    </row>
    <row r="20" spans="1:13" ht="15" thickBot="1" x14ac:dyDescent="0.35">
      <c r="A20" s="9" t="s">
        <v>21</v>
      </c>
      <c r="C20" s="3" t="str">
        <f>$Q$9</f>
        <v>Rembert Torhout</v>
      </c>
      <c r="D20" s="4" t="str">
        <f t="shared" si="2"/>
        <v>KJU13</v>
      </c>
      <c r="E20" s="4" t="str">
        <f>$Q$5</f>
        <v>Mavoc Mechelen</v>
      </c>
      <c r="G20" s="55" t="str">
        <f>$P$6</f>
        <v>Stalvoc Beverlo</v>
      </c>
      <c r="H20" s="4" t="str">
        <f>_xlfn.CONCAT("BJ",$O$3)</f>
        <v>BJU13</v>
      </c>
      <c r="I20" s="57" t="str">
        <f>$P$9</f>
        <v>Knack Roeselare</v>
      </c>
      <c r="K20" s="3" t="str">
        <f>$P$7</f>
        <v>VC Kalken</v>
      </c>
      <c r="L20" s="4" t="str">
        <f t="shared" si="3"/>
        <v>BJU13</v>
      </c>
      <c r="M20" s="4" t="str">
        <f>$P$8</f>
        <v>Volley Thor Tervuren</v>
      </c>
    </row>
    <row r="21" spans="1:13" ht="15" thickBot="1" x14ac:dyDescent="0.35">
      <c r="A21" s="9" t="s">
        <v>23</v>
      </c>
      <c r="C21" s="16" t="s">
        <v>24</v>
      </c>
      <c r="D21" s="17" t="str">
        <f>_xlfn.CONCAT("J",$O$3)</f>
        <v>JU13</v>
      </c>
      <c r="E21" s="17" t="s">
        <v>25</v>
      </c>
      <c r="G21" s="60"/>
      <c r="H21" s="61"/>
      <c r="I21" s="62"/>
      <c r="K21" s="30"/>
      <c r="L21" s="31"/>
      <c r="M21" s="31"/>
    </row>
  </sheetData>
  <mergeCells count="9">
    <mergeCell ref="P2:S2"/>
    <mergeCell ref="P3:Q3"/>
    <mergeCell ref="R3:S3"/>
    <mergeCell ref="K13:M13"/>
    <mergeCell ref="C2:E2"/>
    <mergeCell ref="G2:I2"/>
    <mergeCell ref="K2:M2"/>
    <mergeCell ref="C13:E13"/>
    <mergeCell ref="G13:I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78314-8514-409B-8044-537B1D3B816A}">
  <dimension ref="A1:S21"/>
  <sheetViews>
    <sheetView workbookViewId="0">
      <selection activeCell="R5" sqref="R5"/>
    </sheetView>
  </sheetViews>
  <sheetFormatPr defaultColWidth="8.88671875" defaultRowHeight="14.4" x14ac:dyDescent="0.3"/>
  <cols>
    <col min="1" max="1" width="5.5546875" bestFit="1" customWidth="1"/>
    <col min="2" max="2" width="2.5546875" customWidth="1"/>
    <col min="3" max="3" width="29.5546875" style="2" bestFit="1" customWidth="1"/>
    <col min="4" max="4" width="6.88671875" style="2" bestFit="1" customWidth="1"/>
    <col min="5" max="5" width="29.5546875" style="2" bestFit="1" customWidth="1"/>
    <col min="6" max="6" width="2.5546875" style="2" customWidth="1"/>
    <col min="7" max="7" width="29.5546875" style="2" bestFit="1" customWidth="1"/>
    <col min="8" max="8" width="7.77734375" style="2" bestFit="1" customWidth="1"/>
    <col min="9" max="9" width="22.44140625" style="2" bestFit="1" customWidth="1"/>
    <col min="10" max="10" width="2.5546875" style="2" customWidth="1"/>
    <col min="11" max="11" width="24.77734375" style="2" bestFit="1" customWidth="1"/>
    <col min="12" max="12" width="6.88671875" style="2" bestFit="1" customWidth="1"/>
    <col min="13" max="13" width="24.77734375" style="2" bestFit="1" customWidth="1"/>
    <col min="15" max="15" width="15.21875" bestFit="1" customWidth="1"/>
    <col min="16" max="16" width="20.21875" bestFit="1" customWidth="1"/>
    <col min="17" max="17" width="29.33203125" bestFit="1" customWidth="1"/>
    <col min="18" max="18" width="24.21875" bestFit="1" customWidth="1"/>
    <col min="19" max="19" width="20.6640625" bestFit="1" customWidth="1"/>
  </cols>
  <sheetData>
    <row r="1" spans="1:19" ht="15" thickBot="1" x14ac:dyDescent="0.35">
      <c r="H1" s="25" t="s">
        <v>0</v>
      </c>
    </row>
    <row r="2" spans="1:19" ht="15" thickBot="1" x14ac:dyDescent="0.35">
      <c r="C2" s="66" t="s">
        <v>1</v>
      </c>
      <c r="D2" s="67"/>
      <c r="E2" s="68"/>
      <c r="G2" s="66" t="s">
        <v>2</v>
      </c>
      <c r="H2" s="67"/>
      <c r="I2" s="68"/>
      <c r="K2" s="66" t="s">
        <v>3</v>
      </c>
      <c r="L2" s="67"/>
      <c r="M2" s="68"/>
      <c r="O2" s="5" t="s">
        <v>4</v>
      </c>
      <c r="P2" s="63" t="s">
        <v>5</v>
      </c>
      <c r="Q2" s="63"/>
      <c r="R2" s="63"/>
      <c r="S2" s="64"/>
    </row>
    <row r="3" spans="1:19" ht="15" thickBot="1" x14ac:dyDescent="0.35">
      <c r="A3" s="6" t="s">
        <v>6</v>
      </c>
      <c r="C3" s="3" t="str">
        <f>$S$9</f>
        <v>VKT Torhout</v>
      </c>
      <c r="D3" s="4" t="str">
        <f t="shared" ref="D3:D9" si="0">_xlfn.CONCAT("KM",$O$3)</f>
        <v>KMU19</v>
      </c>
      <c r="E3" s="4" t="str">
        <f>$S$7</f>
        <v>Volley Team Temse</v>
      </c>
      <c r="G3" s="3" t="str">
        <f>$S$5</f>
        <v>Olvoc Olen</v>
      </c>
      <c r="H3" s="4" t="str">
        <f>_xlfn.CONCAT("KM",$O$3)</f>
        <v>KMU19</v>
      </c>
      <c r="I3" s="3" t="str">
        <f>$S$8</f>
        <v>Volley Haasrode Leuven</v>
      </c>
      <c r="K3" s="3" t="str">
        <f>$R$8</f>
        <v>Govok Gooik</v>
      </c>
      <c r="L3" s="4" t="str">
        <f t="shared" ref="L3:L9" si="1">_xlfn.CONCAT("BM",$O$3)</f>
        <v>BMU19</v>
      </c>
      <c r="M3" s="12" t="str">
        <f>$R$5</f>
        <v>VBC Zandhoven</v>
      </c>
      <c r="O3" s="39" t="s">
        <v>27</v>
      </c>
      <c r="P3" s="63" t="s">
        <v>8</v>
      </c>
      <c r="Q3" s="64"/>
      <c r="R3" s="65" t="s">
        <v>0</v>
      </c>
      <c r="S3" s="64"/>
    </row>
    <row r="4" spans="1:19" ht="15" thickBot="1" x14ac:dyDescent="0.35">
      <c r="A4" s="9" t="s">
        <v>9</v>
      </c>
      <c r="C4" s="3" t="str">
        <f>$S$5</f>
        <v>Olvoc Olen</v>
      </c>
      <c r="D4" s="4" t="str">
        <f t="shared" si="0"/>
        <v>KMU19</v>
      </c>
      <c r="E4" s="4" t="str">
        <f>$S$6</f>
        <v>Stalvoc Beverlo</v>
      </c>
      <c r="G4" s="8" t="str">
        <f>$R$9</f>
        <v>Bevo Beobank Roeselare</v>
      </c>
      <c r="H4" s="4" t="str">
        <f>_xlfn.CONCAT("BM",$O$3)</f>
        <v>BMU19</v>
      </c>
      <c r="I4" s="3" t="str">
        <f>$R$6</f>
        <v>Datovoc Tongeren</v>
      </c>
      <c r="K4" s="3" t="str">
        <f>$R$8</f>
        <v>Govok Gooik</v>
      </c>
      <c r="L4" s="26" t="str">
        <f t="shared" si="1"/>
        <v>BMU19</v>
      </c>
      <c r="M4" s="21" t="str">
        <f>$R$7</f>
        <v>VDK Bank Gent Damesvolley</v>
      </c>
      <c r="O4" s="10" t="s">
        <v>10</v>
      </c>
      <c r="P4" s="45" t="s">
        <v>11</v>
      </c>
      <c r="Q4" s="46" t="s">
        <v>12</v>
      </c>
      <c r="R4" s="45" t="s">
        <v>11</v>
      </c>
      <c r="S4" s="46" t="s">
        <v>12</v>
      </c>
    </row>
    <row r="5" spans="1:19" ht="15" thickBot="1" x14ac:dyDescent="0.35">
      <c r="A5" s="9" t="s">
        <v>13</v>
      </c>
      <c r="C5" s="3" t="str">
        <f>$S$8</f>
        <v>Volley Haasrode Leuven</v>
      </c>
      <c r="D5" s="4" t="str">
        <f t="shared" si="0"/>
        <v>KMU19</v>
      </c>
      <c r="E5" s="4" t="str">
        <f>$S$7</f>
        <v>Volley Team Temse</v>
      </c>
      <c r="G5" s="21" t="str">
        <f>$S$6</f>
        <v>Stalvoc Beverlo</v>
      </c>
      <c r="H5" s="4" t="str">
        <f>_xlfn.CONCAT("KM",$O$3)</f>
        <v>KMU19</v>
      </c>
      <c r="I5" s="3" t="str">
        <f>$S$9</f>
        <v>VKT Torhout</v>
      </c>
      <c r="K5" s="3" t="str">
        <f>$R$5</f>
        <v>VBC Zandhoven</v>
      </c>
      <c r="L5" s="4" t="str">
        <f t="shared" si="1"/>
        <v>BMU19</v>
      </c>
      <c r="M5" s="4" t="str">
        <f>$R$7</f>
        <v>VDK Bank Gent Damesvolley</v>
      </c>
      <c r="O5" s="11" t="s">
        <v>14</v>
      </c>
      <c r="P5" s="41" t="s">
        <v>90</v>
      </c>
      <c r="Q5" s="50" t="s">
        <v>88</v>
      </c>
      <c r="R5" s="41" t="s">
        <v>70</v>
      </c>
      <c r="S5" s="40" t="s">
        <v>59</v>
      </c>
    </row>
    <row r="6" spans="1:19" ht="15" thickBot="1" x14ac:dyDescent="0.35">
      <c r="A6" s="9" t="s">
        <v>15</v>
      </c>
      <c r="C6" s="3" t="str">
        <f>$S$9</f>
        <v>VKT Torhout</v>
      </c>
      <c r="D6" s="4" t="str">
        <f t="shared" si="0"/>
        <v>KMU19</v>
      </c>
      <c r="E6" s="4" t="str">
        <f>$S$5</f>
        <v>Olvoc Olen</v>
      </c>
      <c r="G6" s="3" t="str">
        <f>$R$6</f>
        <v>Datovoc Tongeren</v>
      </c>
      <c r="H6" s="4" t="str">
        <f>_xlfn.CONCAT("BM",$O$3)</f>
        <v>BMU19</v>
      </c>
      <c r="I6" s="3" t="str">
        <f>$R$5</f>
        <v>VBC Zandhoven</v>
      </c>
      <c r="K6" s="3" t="str">
        <f>$R$9</f>
        <v>Bevo Beobank Roeselare</v>
      </c>
      <c r="L6" s="4" t="str">
        <f t="shared" si="1"/>
        <v>BMU19</v>
      </c>
      <c r="M6" s="4" t="str">
        <f>$R$8</f>
        <v>Govok Gooik</v>
      </c>
      <c r="O6" s="13" t="s">
        <v>16</v>
      </c>
      <c r="P6" s="42" t="s">
        <v>57</v>
      </c>
      <c r="Q6" s="51" t="s">
        <v>89</v>
      </c>
      <c r="R6" s="42" t="s">
        <v>81</v>
      </c>
      <c r="S6" s="47" t="s">
        <v>69</v>
      </c>
    </row>
    <row r="7" spans="1:19" ht="15" thickBot="1" x14ac:dyDescent="0.35">
      <c r="A7" s="9" t="s">
        <v>17</v>
      </c>
      <c r="C7" s="3" t="str">
        <f>$S$7</f>
        <v>Volley Team Temse</v>
      </c>
      <c r="D7" s="4" t="str">
        <f t="shared" si="0"/>
        <v>KMU19</v>
      </c>
      <c r="E7" s="4" t="str">
        <f>$S$6</f>
        <v>Stalvoc Beverlo</v>
      </c>
      <c r="G7" s="27"/>
      <c r="H7" s="28"/>
      <c r="I7" s="29"/>
      <c r="K7" s="3" t="str">
        <f>$R$7</f>
        <v>VDK Bank Gent Damesvolley</v>
      </c>
      <c r="L7" s="4" t="str">
        <f t="shared" si="1"/>
        <v>BMU19</v>
      </c>
      <c r="M7" s="4" t="str">
        <f>$R$9</f>
        <v>Bevo Beobank Roeselare</v>
      </c>
      <c r="O7" s="14" t="s">
        <v>18</v>
      </c>
      <c r="P7" s="42" t="s">
        <v>91</v>
      </c>
      <c r="Q7" s="51" t="s">
        <v>66</v>
      </c>
      <c r="R7" s="42" t="s">
        <v>61</v>
      </c>
      <c r="S7" s="53" t="s">
        <v>95</v>
      </c>
    </row>
    <row r="8" spans="1:19" ht="15" thickBot="1" x14ac:dyDescent="0.35">
      <c r="A8" s="9" t="s">
        <v>19</v>
      </c>
      <c r="C8" s="3" t="str">
        <f>$S$8</f>
        <v>Volley Haasrode Leuven</v>
      </c>
      <c r="D8" s="4" t="str">
        <f t="shared" si="0"/>
        <v>KMU19</v>
      </c>
      <c r="E8" s="4" t="str">
        <f>$S$9</f>
        <v>VKT Torhout</v>
      </c>
      <c r="G8" s="3" t="str">
        <f>$S$7</f>
        <v>Volley Team Temse</v>
      </c>
      <c r="H8" s="4" t="str">
        <f>_xlfn.CONCAT("KM",$O$3)</f>
        <v>KMU19</v>
      </c>
      <c r="I8" s="3" t="str">
        <f>$S$5</f>
        <v>Olvoc Olen</v>
      </c>
      <c r="K8" s="3" t="str">
        <f>$R$6</f>
        <v>Datovoc Tongeren</v>
      </c>
      <c r="L8" s="4" t="str">
        <f t="shared" si="1"/>
        <v>BMU19</v>
      </c>
      <c r="M8" s="4" t="str">
        <f>$R$8</f>
        <v>Govok Gooik</v>
      </c>
      <c r="O8" s="13" t="s">
        <v>20</v>
      </c>
      <c r="P8" s="42" t="s">
        <v>86</v>
      </c>
      <c r="Q8" s="51" t="s">
        <v>55</v>
      </c>
      <c r="R8" s="42" t="s">
        <v>82</v>
      </c>
      <c r="S8" s="47" t="s">
        <v>50</v>
      </c>
    </row>
    <row r="9" spans="1:19" ht="15" thickBot="1" x14ac:dyDescent="0.35">
      <c r="A9" s="9" t="s">
        <v>21</v>
      </c>
      <c r="C9" s="3" t="str">
        <f>$S$6</f>
        <v>Stalvoc Beverlo</v>
      </c>
      <c r="D9" s="4" t="str">
        <f t="shared" si="0"/>
        <v>KMU19</v>
      </c>
      <c r="E9" s="4" t="str">
        <f>$S$8</f>
        <v>Volley Haasrode Leuven</v>
      </c>
      <c r="G9" s="3" t="str">
        <f>$R$7</f>
        <v>VDK Bank Gent Damesvolley</v>
      </c>
      <c r="H9" s="4" t="str">
        <f>_xlfn.CONCAT("BM",$O$3)</f>
        <v>BMU19</v>
      </c>
      <c r="I9" s="3" t="str">
        <f>$R$6</f>
        <v>Datovoc Tongeren</v>
      </c>
      <c r="K9" s="3" t="str">
        <f>$R$5</f>
        <v>VBC Zandhoven</v>
      </c>
      <c r="L9" s="4" t="str">
        <f t="shared" si="1"/>
        <v>BMU19</v>
      </c>
      <c r="M9" s="4" t="str">
        <f>$R$9</f>
        <v>Bevo Beobank Roeselare</v>
      </c>
      <c r="O9" s="15" t="s">
        <v>22</v>
      </c>
      <c r="P9" s="48" t="s">
        <v>56</v>
      </c>
      <c r="Q9" s="52" t="s">
        <v>51</v>
      </c>
      <c r="R9" s="48" t="s">
        <v>94</v>
      </c>
      <c r="S9" s="79" t="s">
        <v>73</v>
      </c>
    </row>
    <row r="10" spans="1:19" ht="15" thickBot="1" x14ac:dyDescent="0.35">
      <c r="A10" s="9" t="s">
        <v>23</v>
      </c>
      <c r="C10" s="16" t="s">
        <v>24</v>
      </c>
      <c r="D10" s="17" t="str">
        <f>_xlfn.CONCAT("M",$O$3)</f>
        <v>MU19</v>
      </c>
      <c r="E10" s="17" t="s">
        <v>25</v>
      </c>
      <c r="G10" s="30"/>
      <c r="H10" s="31"/>
      <c r="I10" s="31"/>
      <c r="K10" s="30"/>
      <c r="L10" s="31"/>
      <c r="M10" s="31"/>
    </row>
    <row r="12" spans="1:19" ht="15" thickBot="1" x14ac:dyDescent="0.35">
      <c r="H12" s="25" t="s">
        <v>8</v>
      </c>
    </row>
    <row r="13" spans="1:19" ht="15" thickBot="1" x14ac:dyDescent="0.35">
      <c r="C13" s="66" t="s">
        <v>1</v>
      </c>
      <c r="D13" s="67"/>
      <c r="E13" s="68"/>
      <c r="G13" s="66" t="s">
        <v>2</v>
      </c>
      <c r="H13" s="67"/>
      <c r="I13" s="68"/>
      <c r="K13" s="66" t="s">
        <v>3</v>
      </c>
      <c r="L13" s="67"/>
      <c r="M13" s="68"/>
    </row>
    <row r="14" spans="1:19" ht="15" thickBot="1" x14ac:dyDescent="0.35">
      <c r="A14" s="6" t="s">
        <v>6</v>
      </c>
      <c r="C14" s="3" t="str">
        <f>$Q$9</f>
        <v>Knack Roeselare</v>
      </c>
      <c r="D14" s="4" t="str">
        <f t="shared" ref="D14:D20" si="2">_xlfn.CONCAT("KJ",$O$3)</f>
        <v>KJU19</v>
      </c>
      <c r="E14" s="4" t="str">
        <f>$Q$7</f>
        <v>Dakwerken De Vos Denderhoutem</v>
      </c>
      <c r="G14" s="3" t="str">
        <f>$Q$5</f>
        <v>KVC Zoersel</v>
      </c>
      <c r="H14" s="4" t="str">
        <f>_xlfn.CONCAT("KJ",$O$3)</f>
        <v>KJU19</v>
      </c>
      <c r="I14" s="4" t="str">
        <f>$Q$8</f>
        <v>Kruikenburg Ternat</v>
      </c>
      <c r="K14" s="3" t="str">
        <f>$P$8</f>
        <v>Lizards Lubbeek Leuven</v>
      </c>
      <c r="L14" s="4" t="str">
        <f t="shared" ref="L14:L20" si="3">_xlfn.CONCAT("BJ",$O$3)</f>
        <v>BJU19</v>
      </c>
      <c r="M14" s="4" t="str">
        <f>$P$5</f>
        <v>Mendo Booischot</v>
      </c>
    </row>
    <row r="15" spans="1:19" ht="15" thickBot="1" x14ac:dyDescent="0.35">
      <c r="A15" s="9" t="s">
        <v>9</v>
      </c>
      <c r="C15" s="3" t="str">
        <f>$Q$5</f>
        <v>KVC Zoersel</v>
      </c>
      <c r="D15" s="4" t="str">
        <f t="shared" si="2"/>
        <v>KJU19</v>
      </c>
      <c r="E15" s="4" t="str">
        <f>$Q$6</f>
        <v>VTsafeSign Hasselt</v>
      </c>
      <c r="G15" s="8" t="str">
        <f>$P$9</f>
        <v>Rembert Torhout</v>
      </c>
      <c r="H15" s="4" t="str">
        <f>_xlfn.CONCAT("BJ",$O$3)</f>
        <v>BJU19</v>
      </c>
      <c r="I15" s="3" t="str">
        <f>$P$6</f>
        <v>Greenyard Maaseik</v>
      </c>
      <c r="K15" s="3" t="str">
        <f>$P$8</f>
        <v>Lizards Lubbeek Leuven</v>
      </c>
      <c r="L15" s="4" t="str">
        <f t="shared" si="3"/>
        <v>BJU19</v>
      </c>
      <c r="M15" s="4" t="str">
        <f>$P$7</f>
        <v>Caruur Volley Gent</v>
      </c>
    </row>
    <row r="16" spans="1:19" ht="15" thickBot="1" x14ac:dyDescent="0.35">
      <c r="A16" s="9" t="s">
        <v>13</v>
      </c>
      <c r="C16" s="3" t="str">
        <f>$Q$8</f>
        <v>Kruikenburg Ternat</v>
      </c>
      <c r="D16" s="4" t="str">
        <f t="shared" si="2"/>
        <v>KJU19</v>
      </c>
      <c r="E16" s="4" t="str">
        <f>$Q$7</f>
        <v>Dakwerken De Vos Denderhoutem</v>
      </c>
      <c r="G16" s="24" t="str">
        <f>$Q$6</f>
        <v>VTsafeSign Hasselt</v>
      </c>
      <c r="H16" s="4" t="str">
        <f>_xlfn.CONCAT("KJ",$O$3)</f>
        <v>KJU19</v>
      </c>
      <c r="I16" s="4" t="str">
        <f>$Q$9</f>
        <v>Knack Roeselare</v>
      </c>
      <c r="K16" s="3" t="str">
        <f>$P$5</f>
        <v>Mendo Booischot</v>
      </c>
      <c r="L16" s="4" t="str">
        <f t="shared" si="3"/>
        <v>BJU19</v>
      </c>
      <c r="M16" s="4" t="str">
        <f>$P$7</f>
        <v>Caruur Volley Gent</v>
      </c>
    </row>
    <row r="17" spans="1:13" ht="15" thickBot="1" x14ac:dyDescent="0.35">
      <c r="A17" s="9" t="s">
        <v>15</v>
      </c>
      <c r="C17" s="3" t="str">
        <f>$Q$9</f>
        <v>Knack Roeselare</v>
      </c>
      <c r="D17" s="4" t="str">
        <f t="shared" si="2"/>
        <v>KJU19</v>
      </c>
      <c r="E17" s="4" t="str">
        <f>$Q$5</f>
        <v>KVC Zoersel</v>
      </c>
      <c r="G17" s="23" t="str">
        <f>$P$6</f>
        <v>Greenyard Maaseik</v>
      </c>
      <c r="H17" s="4" t="str">
        <f>_xlfn.CONCAT("BJ",$O$3)</f>
        <v>BJU19</v>
      </c>
      <c r="I17" s="3" t="str">
        <f>$P$5</f>
        <v>Mendo Booischot</v>
      </c>
      <c r="K17" s="3" t="str">
        <f>$P$9</f>
        <v>Rembert Torhout</v>
      </c>
      <c r="L17" s="4" t="str">
        <f t="shared" si="3"/>
        <v>BJU19</v>
      </c>
      <c r="M17" s="4" t="str">
        <f>$P$8</f>
        <v>Lizards Lubbeek Leuven</v>
      </c>
    </row>
    <row r="18" spans="1:13" ht="15" thickBot="1" x14ac:dyDescent="0.35">
      <c r="A18" s="9" t="s">
        <v>17</v>
      </c>
      <c r="C18" s="3" t="str">
        <f>$Q$7</f>
        <v>Dakwerken De Vos Denderhoutem</v>
      </c>
      <c r="D18" s="4" t="str">
        <f t="shared" si="2"/>
        <v>KJU19</v>
      </c>
      <c r="E18" s="4" t="str">
        <f>$Q$6</f>
        <v>VTsafeSign Hasselt</v>
      </c>
      <c r="G18" s="33"/>
      <c r="H18" s="28"/>
      <c r="I18" s="29"/>
      <c r="K18" s="3" t="str">
        <f>$P$7</f>
        <v>Caruur Volley Gent</v>
      </c>
      <c r="L18" s="4" t="str">
        <f t="shared" si="3"/>
        <v>BJU19</v>
      </c>
      <c r="M18" s="4" t="str">
        <f>$P$9</f>
        <v>Rembert Torhout</v>
      </c>
    </row>
    <row r="19" spans="1:13" ht="15" thickBot="1" x14ac:dyDescent="0.35">
      <c r="A19" s="9" t="s">
        <v>19</v>
      </c>
      <c r="C19" s="3" t="str">
        <f>$Q$8</f>
        <v>Kruikenburg Ternat</v>
      </c>
      <c r="D19" s="4" t="str">
        <f t="shared" si="2"/>
        <v>KJU19</v>
      </c>
      <c r="E19" s="4" t="str">
        <f>$Q$9</f>
        <v>Knack Roeselare</v>
      </c>
      <c r="G19" s="23" t="str">
        <f>$Q$7</f>
        <v>Dakwerken De Vos Denderhoutem</v>
      </c>
      <c r="H19" s="4" t="str">
        <f>_xlfn.CONCAT("KJ",$O$3)</f>
        <v>KJU19</v>
      </c>
      <c r="I19" s="3" t="str">
        <f>$Q$5</f>
        <v>KVC Zoersel</v>
      </c>
      <c r="K19" s="3" t="str">
        <f>$P$6</f>
        <v>Greenyard Maaseik</v>
      </c>
      <c r="L19" s="4" t="str">
        <f t="shared" si="3"/>
        <v>BJU19</v>
      </c>
      <c r="M19" s="4" t="str">
        <f>$P$8</f>
        <v>Lizards Lubbeek Leuven</v>
      </c>
    </row>
    <row r="20" spans="1:13" ht="15" thickBot="1" x14ac:dyDescent="0.35">
      <c r="A20" s="9" t="s">
        <v>21</v>
      </c>
      <c r="C20" s="3" t="str">
        <f>$Q$6</f>
        <v>VTsafeSign Hasselt</v>
      </c>
      <c r="D20" s="4" t="str">
        <f t="shared" si="2"/>
        <v>KJU19</v>
      </c>
      <c r="E20" s="4" t="str">
        <f>$Q$8</f>
        <v>Kruikenburg Ternat</v>
      </c>
      <c r="G20" s="34" t="str">
        <f>$P$7</f>
        <v>Caruur Volley Gent</v>
      </c>
      <c r="H20" s="4" t="str">
        <f>_xlfn.CONCAT("BJ",$O$3)</f>
        <v>BJU19</v>
      </c>
      <c r="I20" s="3" t="str">
        <f>$P$6</f>
        <v>Greenyard Maaseik</v>
      </c>
      <c r="K20" s="3" t="str">
        <f>$P$5</f>
        <v>Mendo Booischot</v>
      </c>
      <c r="L20" s="4" t="str">
        <f t="shared" si="3"/>
        <v>BJU19</v>
      </c>
      <c r="M20" s="4" t="str">
        <f>$P$9</f>
        <v>Rembert Torhout</v>
      </c>
    </row>
    <row r="21" spans="1:13" ht="15" thickBot="1" x14ac:dyDescent="0.35">
      <c r="A21" s="9" t="s">
        <v>23</v>
      </c>
      <c r="C21" s="16" t="s">
        <v>24</v>
      </c>
      <c r="D21" s="17" t="str">
        <f>_xlfn.CONCAT("J",$O$3)</f>
        <v>JU19</v>
      </c>
      <c r="E21" s="17" t="s">
        <v>25</v>
      </c>
      <c r="G21" s="30"/>
      <c r="H21" s="31"/>
      <c r="I21" s="31"/>
      <c r="K21" s="30"/>
      <c r="L21" s="31"/>
      <c r="M21" s="31"/>
    </row>
  </sheetData>
  <mergeCells count="9">
    <mergeCell ref="P2:S2"/>
    <mergeCell ref="P3:Q3"/>
    <mergeCell ref="R3:S3"/>
    <mergeCell ref="K13:M13"/>
    <mergeCell ref="C2:E2"/>
    <mergeCell ref="G2:I2"/>
    <mergeCell ref="K2:M2"/>
    <mergeCell ref="C13:E13"/>
    <mergeCell ref="G13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B51DA-F006-4F1F-87A2-676EE4381416}">
  <dimension ref="A1:A20"/>
  <sheetViews>
    <sheetView workbookViewId="0">
      <selection activeCell="A7" sqref="A7"/>
    </sheetView>
  </sheetViews>
  <sheetFormatPr defaultRowHeight="14.4" x14ac:dyDescent="0.3"/>
  <cols>
    <col min="1" max="1" width="50" customWidth="1"/>
  </cols>
  <sheetData>
    <row r="1" spans="1:1" ht="27.6" x14ac:dyDescent="0.3">
      <c r="A1" s="1" t="s">
        <v>42</v>
      </c>
    </row>
    <row r="2" spans="1:1" x14ac:dyDescent="0.3">
      <c r="A2" s="1" t="s">
        <v>43</v>
      </c>
    </row>
    <row r="3" spans="1:1" x14ac:dyDescent="0.3">
      <c r="A3" s="1" t="s">
        <v>44</v>
      </c>
    </row>
    <row r="4" spans="1:1" x14ac:dyDescent="0.3">
      <c r="A4" s="1" t="s">
        <v>45</v>
      </c>
    </row>
    <row r="5" spans="1:1" x14ac:dyDescent="0.3">
      <c r="A5" s="1" t="s">
        <v>46</v>
      </c>
    </row>
    <row r="6" spans="1:1" x14ac:dyDescent="0.3">
      <c r="A6" s="1" t="s">
        <v>47</v>
      </c>
    </row>
    <row r="7" spans="1:1" x14ac:dyDescent="0.3">
      <c r="A7" s="1"/>
    </row>
    <row r="8" spans="1:1" x14ac:dyDescent="0.3">
      <c r="A8" s="1" t="s">
        <v>40</v>
      </c>
    </row>
    <row r="9" spans="1:1" x14ac:dyDescent="0.3">
      <c r="A9" s="1" t="s">
        <v>35</v>
      </c>
    </row>
    <row r="10" spans="1:1" x14ac:dyDescent="0.3">
      <c r="A10" s="1" t="s">
        <v>36</v>
      </c>
    </row>
    <row r="11" spans="1:1" x14ac:dyDescent="0.3">
      <c r="A11" s="1" t="s">
        <v>37</v>
      </c>
    </row>
    <row r="12" spans="1:1" x14ac:dyDescent="0.3">
      <c r="A12" s="1" t="s">
        <v>38</v>
      </c>
    </row>
    <row r="13" spans="1:1" x14ac:dyDescent="0.3">
      <c r="A13" s="1" t="s">
        <v>39</v>
      </c>
    </row>
    <row r="14" spans="1:1" x14ac:dyDescent="0.3">
      <c r="A14" s="1"/>
    </row>
    <row r="15" spans="1:1" x14ac:dyDescent="0.3">
      <c r="A15" s="1" t="s">
        <v>41</v>
      </c>
    </row>
    <row r="16" spans="1:1" x14ac:dyDescent="0.3">
      <c r="A16" s="1" t="s">
        <v>30</v>
      </c>
    </row>
    <row r="17" spans="1:1" x14ac:dyDescent="0.3">
      <c r="A17" s="1" t="s">
        <v>31</v>
      </c>
    </row>
    <row r="18" spans="1:1" x14ac:dyDescent="0.3">
      <c r="A18" s="1" t="s">
        <v>32</v>
      </c>
    </row>
    <row r="19" spans="1:1" x14ac:dyDescent="0.3">
      <c r="A19" s="1" t="s">
        <v>33</v>
      </c>
    </row>
    <row r="20" spans="1:1" x14ac:dyDescent="0.3">
      <c r="A20" s="1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Antwerpen</vt:lpstr>
      <vt:lpstr>Limburg</vt:lpstr>
      <vt:lpstr>Oost-Vlaanderen</vt:lpstr>
      <vt:lpstr>Vlaams-Brabant</vt:lpstr>
      <vt:lpstr>West-Vlaanderen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Willems</dc:creator>
  <cp:keywords/>
  <dc:description/>
  <cp:lastModifiedBy>Amparo Velez Gutierrez</cp:lastModifiedBy>
  <cp:revision/>
  <dcterms:created xsi:type="dcterms:W3CDTF">2023-04-08T09:48:20Z</dcterms:created>
  <dcterms:modified xsi:type="dcterms:W3CDTF">2024-05-06T06:55:58Z</dcterms:modified>
  <cp:category/>
  <cp:contentStatus/>
</cp:coreProperties>
</file>